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<sst xmlns="http://schemas.openxmlformats.org/spreadsheetml/2006/main" count="168" uniqueCount="44">
  <si>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</si>
  <si>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</si>
  <si>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</si>
  <si>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</si>
  <si>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</si>
  <si>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</si>
  <si>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</si>
  <si>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</si>
  <si>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</si>
  <si>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</si>
  <si>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</si>
  <si>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</si>
  <si>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</si>
  <si>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</si>
  <si>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</si>
  <si>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</si>
  <si>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</si>
  <si>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</si>
  <si>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</si>
  <si>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</si>
  <si>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</si>
  <si>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</si>
  <si>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</si>
  <si>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</si>
  <si>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</si>
  <si>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</si>
  <si>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</si>
  <si>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</si>
  <si>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</si>
  <si>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</si>
  <si>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</si>
  <si>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</si>
  <si>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</si>
  <si>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</si>
  <si>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</si>
  <si>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</si>
  <si>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2017</t>
  </si>
  <si>
    <t>Schválený finanční plán na rok 2016</t>
  </si>
  <si>
    <t>index v % 16/17</t>
  </si>
  <si>
    <t>Organizace: ZŠ Pod Marjánkou</t>
  </si>
  <si>
    <t>Datum: 10.2.2017</t>
  </si>
  <si>
    <t>Zpracoval/tel.: Rendlová/777861694</t>
  </si>
  <si>
    <t>Schválil: Mgr. Marcela Zavadilová</t>
  </si>
  <si>
    <t>Komentář: 78 tis. Kč rodilý mluvčí z roku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</si>
</sst>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1" fillId="0" borderId="35" xfId="0" applyNumberFormat="1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/>
      <protection hidden="1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0" fillId="0" borderId="32" xfId="0" applyNumberFormat="1" applyFont="1" applyBorder="1" applyAlignment="1" applyProtection="1">
      <alignment horizontal="center"/>
      <protection locked="0"/>
    </xf>
    <xf numFmtId="41" fontId="0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locked="0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1" fillId="0" borderId="40" xfId="0" applyNumberFormat="1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 shrinkToFit="1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4" sqref="K24"/>
    </sheetView>
  </sheetViews>
  <sheetFormatPr defaultColWidth="9.00390625" defaultRowHeight="12.75"/>
  <cols>
    <col min="1" max="1" width="30.1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39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32</v>
      </c>
    </row>
    <row r="5" spans="1:16" ht="14.25" customHeight="1" thickTop="1">
      <c r="A5" s="4"/>
      <c r="B5" s="99" t="s">
        <v>37</v>
      </c>
      <c r="C5" s="100"/>
      <c r="D5" s="100"/>
      <c r="E5" s="100"/>
      <c r="F5" s="100"/>
      <c r="G5" s="100"/>
      <c r="H5" s="101"/>
      <c r="I5" s="76" t="s">
        <v>36</v>
      </c>
      <c r="J5" s="77"/>
      <c r="K5" s="77"/>
      <c r="L5" s="77"/>
      <c r="M5" s="77"/>
      <c r="N5" s="77"/>
      <c r="O5" s="77"/>
      <c r="P5" s="78"/>
    </row>
    <row r="6" spans="1:16" ht="23.25" customHeight="1">
      <c r="A6" s="97" t="s">
        <v>0</v>
      </c>
      <c r="B6" s="79" t="s">
        <v>29</v>
      </c>
      <c r="C6" s="81" t="s">
        <v>1</v>
      </c>
      <c r="D6" s="81" t="s">
        <v>2</v>
      </c>
      <c r="E6" s="81" t="s">
        <v>3</v>
      </c>
      <c r="F6" s="81" t="s">
        <v>4</v>
      </c>
      <c r="G6" s="86" t="s">
        <v>5</v>
      </c>
      <c r="H6" s="92" t="s">
        <v>30</v>
      </c>
      <c r="I6" s="79" t="s">
        <v>31</v>
      </c>
      <c r="J6" s="81" t="s">
        <v>1</v>
      </c>
      <c r="K6" s="81" t="s">
        <v>2</v>
      </c>
      <c r="L6" s="81" t="s">
        <v>3</v>
      </c>
      <c r="M6" s="81" t="s">
        <v>4</v>
      </c>
      <c r="N6" s="81" t="s">
        <v>5</v>
      </c>
      <c r="O6" s="90" t="s">
        <v>38</v>
      </c>
      <c r="P6" s="95" t="s">
        <v>30</v>
      </c>
    </row>
    <row r="7" spans="1:16" ht="18.75" customHeight="1">
      <c r="A7" s="97"/>
      <c r="B7" s="79"/>
      <c r="C7" s="82"/>
      <c r="D7" s="82"/>
      <c r="E7" s="84"/>
      <c r="F7" s="84"/>
      <c r="G7" s="87"/>
      <c r="H7" s="93"/>
      <c r="I7" s="79"/>
      <c r="J7" s="82"/>
      <c r="K7" s="82"/>
      <c r="L7" s="84"/>
      <c r="M7" s="84"/>
      <c r="N7" s="84"/>
      <c r="O7" s="90"/>
      <c r="P7" s="95"/>
    </row>
    <row r="8" spans="1:16" ht="17.25" customHeight="1">
      <c r="A8" s="98"/>
      <c r="B8" s="80"/>
      <c r="C8" s="83"/>
      <c r="D8" s="83"/>
      <c r="E8" s="85"/>
      <c r="F8" s="85"/>
      <c r="G8" s="88"/>
      <c r="H8" s="94"/>
      <c r="I8" s="80"/>
      <c r="J8" s="83"/>
      <c r="K8" s="83"/>
      <c r="L8" s="85"/>
      <c r="M8" s="85"/>
      <c r="N8" s="85"/>
      <c r="O8" s="91"/>
      <c r="P8" s="96"/>
    </row>
    <row r="9" spans="1:16" ht="18.75" customHeight="1">
      <c r="A9" s="53" t="s">
        <v>6</v>
      </c>
      <c r="B9" s="63">
        <f>SUM(B10:B14)</f>
        <v>35164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1150</v>
      </c>
      <c r="I9" s="26">
        <f>SUM(I10:I14)</f>
        <v>37259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1200</v>
      </c>
    </row>
    <row r="10" spans="1:16" ht="18.75" customHeight="1">
      <c r="A10" s="54" t="s">
        <v>8</v>
      </c>
      <c r="B10" s="62">
        <v>23618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>
        <v>25799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5546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5510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>
        <v>400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>
        <v>750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>
        <v>3000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>
        <v>2500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2600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1150</v>
      </c>
      <c r="I14" s="13">
        <f>SUM(I15:I17)</f>
        <v>2700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1200</v>
      </c>
    </row>
    <row r="15" spans="1:16" ht="18.75" customHeight="1">
      <c r="A15" s="56" t="s">
        <v>13</v>
      </c>
      <c r="B15" s="14"/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/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/>
    </row>
    <row r="16" spans="1:16" ht="18.75" customHeight="1">
      <c r="A16" s="56" t="s">
        <v>14</v>
      </c>
      <c r="B16" s="14">
        <v>2600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2700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/>
    </row>
    <row r="17" spans="1:16" ht="18.75" customHeight="1" thickBot="1">
      <c r="A17" s="57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1150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1200</v>
      </c>
    </row>
    <row r="18" spans="1:16" ht="18.75" customHeight="1" thickTop="1">
      <c r="A18" s="53" t="s">
        <v>16</v>
      </c>
      <c r="B18" s="32">
        <f>SUM(B19+B23+B26+B27+B28+B29+B30+B31+B32)</f>
        <v>35164</v>
      </c>
      <c r="C18" s="32">
        <f aca="true" t="shared" si="0" ref="C18:N18">SUM(C19+C23+C26+C27+C28+C29+C30+C31+C32)</f>
        <v>23618</v>
      </c>
      <c r="D18" s="32">
        <f t="shared" si="0"/>
        <v>5546</v>
      </c>
      <c r="E18" s="32">
        <f t="shared" si="0"/>
        <v>2600</v>
      </c>
      <c r="F18" s="32">
        <f t="shared" si="0"/>
        <v>400</v>
      </c>
      <c r="G18" s="33">
        <f t="shared" si="0"/>
        <v>3000</v>
      </c>
      <c r="H18" s="74">
        <f t="shared" si="0"/>
        <v>975</v>
      </c>
      <c r="I18" s="13">
        <f t="shared" si="0"/>
        <v>37259</v>
      </c>
      <c r="J18" s="13">
        <f t="shared" si="0"/>
        <v>25799</v>
      </c>
      <c r="K18" s="13">
        <f t="shared" si="0"/>
        <v>5510</v>
      </c>
      <c r="L18" s="13">
        <f t="shared" si="0"/>
        <v>2700</v>
      </c>
      <c r="M18" s="13">
        <f t="shared" si="0"/>
        <v>750</v>
      </c>
      <c r="N18" s="13">
        <f t="shared" si="0"/>
        <v>2500</v>
      </c>
      <c r="O18" s="48">
        <f>IF(D18=0,,(K18/D18)*100)</f>
        <v>99.3508835196538</v>
      </c>
      <c r="P18" s="75">
        <f>SUM(P19+P23+P26+P27+P28+P29+P30+P31+P32)</f>
        <v>1015</v>
      </c>
    </row>
    <row r="19" spans="1:16" ht="18.75" customHeight="1">
      <c r="A19" s="55" t="s">
        <v>17</v>
      </c>
      <c r="B19" s="13">
        <f aca="true" t="shared" si="1" ref="B19:N19">SUM(B20:B22)</f>
        <v>5980</v>
      </c>
      <c r="C19" s="32">
        <f t="shared" si="1"/>
        <v>500</v>
      </c>
      <c r="D19" s="32">
        <f t="shared" si="1"/>
        <v>2880</v>
      </c>
      <c r="E19" s="32">
        <f t="shared" si="1"/>
        <v>2600</v>
      </c>
      <c r="F19" s="32">
        <f t="shared" si="1"/>
        <v>0</v>
      </c>
      <c r="G19" s="33">
        <f t="shared" si="1"/>
        <v>0</v>
      </c>
      <c r="H19" s="35">
        <f t="shared" si="1"/>
        <v>425</v>
      </c>
      <c r="I19" s="13">
        <f t="shared" si="1"/>
        <v>5883</v>
      </c>
      <c r="J19" s="32">
        <f t="shared" si="1"/>
        <v>483</v>
      </c>
      <c r="K19" s="32">
        <f t="shared" si="1"/>
        <v>2700</v>
      </c>
      <c r="L19" s="32">
        <f t="shared" si="1"/>
        <v>2700</v>
      </c>
      <c r="M19" s="32">
        <f t="shared" si="1"/>
        <v>0</v>
      </c>
      <c r="N19" s="32">
        <f t="shared" si="1"/>
        <v>0</v>
      </c>
      <c r="O19" s="48">
        <f>IF(D19=0,,(K19/D19)*100)</f>
        <v>93.75</v>
      </c>
      <c r="P19" s="49">
        <f>SUM(P20:P22)</f>
        <v>430</v>
      </c>
    </row>
    <row r="20" spans="1:16" ht="18.75" customHeight="1">
      <c r="A20" s="56" t="s">
        <v>18</v>
      </c>
      <c r="B20" s="40">
        <f>C20+D20+E20+F20+G20</f>
        <v>1630</v>
      </c>
      <c r="C20" s="6">
        <v>500</v>
      </c>
      <c r="D20" s="6">
        <v>1130</v>
      </c>
      <c r="E20" s="6"/>
      <c r="F20" s="6"/>
      <c r="G20" s="6"/>
      <c r="H20" s="15">
        <v>150</v>
      </c>
      <c r="I20" s="40">
        <f>J20+K20+L20+M20+N20</f>
        <v>1383</v>
      </c>
      <c r="J20" s="6">
        <v>483</v>
      </c>
      <c r="K20" s="6">
        <v>900</v>
      </c>
      <c r="L20" s="6"/>
      <c r="M20" s="6"/>
      <c r="N20" s="6"/>
      <c r="O20" s="48">
        <f aca="true" t="shared" si="2" ref="O20:O32">IF(D20=0,,(K20/D20)*100)</f>
        <v>79.64601769911505</v>
      </c>
      <c r="P20" s="16">
        <v>233</v>
      </c>
    </row>
    <row r="21" spans="1:16" ht="18.75" customHeight="1">
      <c r="A21" s="56" t="s">
        <v>19</v>
      </c>
      <c r="B21" s="40">
        <f>C21+D21+E21+F21+G21</f>
        <v>2600</v>
      </c>
      <c r="C21" s="6"/>
      <c r="D21" s="6"/>
      <c r="E21" s="6">
        <v>2600</v>
      </c>
      <c r="F21" s="6"/>
      <c r="G21" s="6"/>
      <c r="H21" s="15">
        <v>55</v>
      </c>
      <c r="I21" s="40">
        <f>J21+K21+L21+M21+N21</f>
        <v>2700</v>
      </c>
      <c r="J21" s="6"/>
      <c r="K21" s="6"/>
      <c r="L21" s="6">
        <v>2700</v>
      </c>
      <c r="M21" s="6"/>
      <c r="N21" s="6"/>
      <c r="O21" s="48">
        <f t="shared" si="2"/>
        <v>0</v>
      </c>
      <c r="P21" s="16"/>
    </row>
    <row r="22" spans="1:16" ht="18.75" customHeight="1">
      <c r="A22" s="56" t="s">
        <v>20</v>
      </c>
      <c r="B22" s="40">
        <f>C22+D22+E22+F22+G22</f>
        <v>1750</v>
      </c>
      <c r="C22" s="6"/>
      <c r="D22" s="6">
        <v>1750</v>
      </c>
      <c r="E22" s="6"/>
      <c r="F22" s="6"/>
      <c r="G22" s="6"/>
      <c r="H22" s="15">
        <v>220</v>
      </c>
      <c r="I22" s="40">
        <f>J22+K22+L22+M22+N22</f>
        <v>1800</v>
      </c>
      <c r="J22" s="6"/>
      <c r="K22" s="6">
        <v>1800</v>
      </c>
      <c r="L22" s="6"/>
      <c r="M22" s="6"/>
      <c r="N22" s="6"/>
      <c r="O22" s="48">
        <f t="shared" si="2"/>
        <v>102.85714285714285</v>
      </c>
      <c r="P22" s="16">
        <v>197</v>
      </c>
    </row>
    <row r="23" spans="1:16" ht="18.75" customHeight="1">
      <c r="A23" s="55" t="s">
        <v>21</v>
      </c>
      <c r="B23" s="13">
        <f>SUM(B24:B25)</f>
        <v>4975</v>
      </c>
      <c r="C23" s="32">
        <f aca="true" t="shared" si="3" ref="C23:N23">SUM(C24:C25)</f>
        <v>64</v>
      </c>
      <c r="D23" s="32">
        <f t="shared" si="3"/>
        <v>1661</v>
      </c>
      <c r="E23" s="32">
        <f t="shared" si="3"/>
        <v>0</v>
      </c>
      <c r="F23" s="32">
        <f t="shared" si="3"/>
        <v>250</v>
      </c>
      <c r="G23" s="33">
        <f t="shared" si="3"/>
        <v>3000</v>
      </c>
      <c r="H23" s="35">
        <f t="shared" si="3"/>
        <v>127</v>
      </c>
      <c r="I23" s="13">
        <f t="shared" si="3"/>
        <v>5113</v>
      </c>
      <c r="J23" s="32">
        <f t="shared" si="3"/>
        <v>90</v>
      </c>
      <c r="K23" s="32">
        <f t="shared" si="3"/>
        <v>1923</v>
      </c>
      <c r="L23" s="32">
        <f t="shared" si="3"/>
        <v>0</v>
      </c>
      <c r="M23" s="32">
        <f t="shared" si="3"/>
        <v>600</v>
      </c>
      <c r="N23" s="32">
        <f t="shared" si="3"/>
        <v>2500</v>
      </c>
      <c r="O23" s="48">
        <f t="shared" si="2"/>
        <v>115.77363034316677</v>
      </c>
      <c r="P23" s="49">
        <f>SUM(P24:P25)</f>
        <v>190</v>
      </c>
    </row>
    <row r="24" spans="1:16" ht="18.75" customHeight="1">
      <c r="A24" s="56" t="s">
        <v>22</v>
      </c>
      <c r="B24" s="40">
        <f aca="true" t="shared" si="4" ref="B24:B30">C24+D24+E24+F24+G24</f>
        <v>650</v>
      </c>
      <c r="C24" s="6"/>
      <c r="D24" s="6">
        <v>400</v>
      </c>
      <c r="E24" s="6"/>
      <c r="F24" s="6">
        <v>250</v>
      </c>
      <c r="G24" s="6"/>
      <c r="H24" s="15">
        <v>57</v>
      </c>
      <c r="I24" s="40">
        <f aca="true" t="shared" si="5" ref="I24:I31">J24+K24+L24+M24+N24</f>
        <v>856</v>
      </c>
      <c r="J24" s="6"/>
      <c r="K24" s="6">
        <v>506</v>
      </c>
      <c r="L24" s="6"/>
      <c r="M24" s="6">
        <v>350</v>
      </c>
      <c r="N24" s="6"/>
      <c r="O24" s="48">
        <f t="shared" si="2"/>
        <v>126.49999999999999</v>
      </c>
      <c r="P24" s="16">
        <v>90</v>
      </c>
    </row>
    <row r="25" spans="1:16" ht="18.75" customHeight="1">
      <c r="A25" s="56" t="s">
        <v>23</v>
      </c>
      <c r="B25" s="40">
        <f t="shared" si="4"/>
        <v>4325</v>
      </c>
      <c r="C25" s="6">
        <v>64</v>
      </c>
      <c r="D25" s="6">
        <v>1261</v>
      </c>
      <c r="E25" s="6"/>
      <c r="F25" s="6"/>
      <c r="G25" s="6">
        <v>3000</v>
      </c>
      <c r="H25" s="15">
        <v>70</v>
      </c>
      <c r="I25" s="40">
        <f t="shared" si="5"/>
        <v>4257</v>
      </c>
      <c r="J25" s="6">
        <v>90</v>
      </c>
      <c r="K25" s="6">
        <v>1417</v>
      </c>
      <c r="L25" s="6"/>
      <c r="M25" s="6">
        <v>250</v>
      </c>
      <c r="N25" s="6">
        <v>2500</v>
      </c>
      <c r="O25" s="48">
        <f t="shared" si="2"/>
        <v>112.37113402061856</v>
      </c>
      <c r="P25" s="16">
        <v>100</v>
      </c>
    </row>
    <row r="26" spans="1:16" ht="18.75" customHeight="1">
      <c r="A26" s="55" t="s">
        <v>24</v>
      </c>
      <c r="B26" s="40">
        <f t="shared" si="4"/>
        <v>17252</v>
      </c>
      <c r="C26" s="5">
        <v>17102</v>
      </c>
      <c r="D26" s="6"/>
      <c r="E26" s="6"/>
      <c r="F26" s="6">
        <v>150</v>
      </c>
      <c r="G26" s="6"/>
      <c r="H26" s="20">
        <v>320</v>
      </c>
      <c r="I26" s="40">
        <f t="shared" si="5"/>
        <v>18721</v>
      </c>
      <c r="J26" s="5">
        <v>18571</v>
      </c>
      <c r="K26" s="6"/>
      <c r="L26" s="6"/>
      <c r="M26" s="6">
        <v>150</v>
      </c>
      <c r="N26" s="6"/>
      <c r="O26" s="48">
        <f t="shared" si="2"/>
        <v>0</v>
      </c>
      <c r="P26" s="21">
        <v>300</v>
      </c>
    </row>
    <row r="27" spans="1:16" ht="18.75" customHeight="1">
      <c r="A27" s="58" t="s">
        <v>25</v>
      </c>
      <c r="B27" s="40">
        <f t="shared" si="4"/>
        <v>5699</v>
      </c>
      <c r="C27" s="5">
        <v>5699</v>
      </c>
      <c r="D27" s="6"/>
      <c r="E27" s="6"/>
      <c r="F27" s="6"/>
      <c r="G27" s="6"/>
      <c r="H27" s="20">
        <v>100</v>
      </c>
      <c r="I27" s="40">
        <f t="shared" si="5"/>
        <v>6284</v>
      </c>
      <c r="J27" s="5">
        <v>6284</v>
      </c>
      <c r="K27" s="6"/>
      <c r="L27" s="6"/>
      <c r="M27" s="6"/>
      <c r="N27" s="6"/>
      <c r="O27" s="48">
        <f t="shared" si="2"/>
        <v>0</v>
      </c>
      <c r="P27" s="21">
        <v>75</v>
      </c>
    </row>
    <row r="28" spans="1:16" ht="18.75" customHeight="1">
      <c r="A28" s="55" t="s">
        <v>26</v>
      </c>
      <c r="B28" s="40">
        <f t="shared" si="4"/>
        <v>0</v>
      </c>
      <c r="C28" s="5"/>
      <c r="D28" s="5"/>
      <c r="E28" s="5"/>
      <c r="F28" s="5"/>
      <c r="G28" s="5"/>
      <c r="H28" s="20"/>
      <c r="I28" s="40">
        <f t="shared" si="5"/>
        <v>0</v>
      </c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>
        <f t="shared" si="4"/>
        <v>285</v>
      </c>
      <c r="C29" s="5"/>
      <c r="D29" s="5">
        <v>285</v>
      </c>
      <c r="E29" s="5"/>
      <c r="F29" s="5"/>
      <c r="G29" s="5"/>
      <c r="H29" s="20"/>
      <c r="I29" s="40">
        <f t="shared" si="5"/>
        <v>166</v>
      </c>
      <c r="J29" s="5"/>
      <c r="K29" s="6">
        <v>166</v>
      </c>
      <c r="L29" s="6"/>
      <c r="M29" s="6"/>
      <c r="N29" s="6"/>
      <c r="O29" s="48">
        <f t="shared" si="2"/>
        <v>58.245614035087726</v>
      </c>
      <c r="P29" s="21"/>
    </row>
    <row r="30" spans="1:16" ht="18.75" customHeight="1">
      <c r="A30" s="69" t="s">
        <v>34</v>
      </c>
      <c r="B30" s="40">
        <f t="shared" si="4"/>
        <v>695</v>
      </c>
      <c r="C30" s="65"/>
      <c r="D30" s="65">
        <v>695</v>
      </c>
      <c r="E30" s="65"/>
      <c r="F30" s="65"/>
      <c r="G30" s="65"/>
      <c r="H30" s="70"/>
      <c r="I30" s="40">
        <f t="shared" si="5"/>
        <v>695</v>
      </c>
      <c r="J30" s="65"/>
      <c r="K30" s="71">
        <v>695</v>
      </c>
      <c r="L30" s="72"/>
      <c r="M30" s="72"/>
      <c r="N30" s="72"/>
      <c r="O30" s="48">
        <f t="shared" si="2"/>
        <v>100</v>
      </c>
      <c r="P30" s="73"/>
    </row>
    <row r="31" spans="1:16" ht="18.75" customHeight="1">
      <c r="A31" s="69" t="s">
        <v>35</v>
      </c>
      <c r="B31" s="40">
        <f>C31+D31+E31+F31+G31</f>
        <v>0</v>
      </c>
      <c r="C31" s="65"/>
      <c r="D31" s="65"/>
      <c r="E31" s="65"/>
      <c r="F31" s="65"/>
      <c r="G31" s="65"/>
      <c r="H31" s="70"/>
      <c r="I31" s="40">
        <f t="shared" si="5"/>
        <v>0</v>
      </c>
      <c r="J31" s="65"/>
      <c r="K31" s="71"/>
      <c r="L31" s="72"/>
      <c r="M31" s="72"/>
      <c r="N31" s="72"/>
      <c r="O31" s="48">
        <f t="shared" si="2"/>
        <v>0</v>
      </c>
      <c r="P31" s="73"/>
    </row>
    <row r="32" spans="1:16" ht="18.75" customHeight="1" thickBot="1">
      <c r="A32" s="59" t="s">
        <v>28</v>
      </c>
      <c r="B32" s="64">
        <f>C32+D32+E32+F32+G32</f>
        <v>278</v>
      </c>
      <c r="C32" s="65">
        <v>253</v>
      </c>
      <c r="D32" s="65">
        <v>25</v>
      </c>
      <c r="E32" s="65"/>
      <c r="F32" s="65"/>
      <c r="G32" s="65"/>
      <c r="H32" s="24">
        <v>3</v>
      </c>
      <c r="I32" s="41">
        <f>J32+K32+L32+M32+N32</f>
        <v>397</v>
      </c>
      <c r="J32" s="22">
        <v>371</v>
      </c>
      <c r="K32" s="22">
        <v>26</v>
      </c>
      <c r="L32" s="23"/>
      <c r="M32" s="23"/>
      <c r="N32" s="23"/>
      <c r="O32" s="48">
        <f t="shared" si="2"/>
        <v>104</v>
      </c>
      <c r="P32" s="25">
        <v>20</v>
      </c>
    </row>
    <row r="33" spans="1:16" ht="18.75" customHeight="1" thickBot="1" thickTop="1">
      <c r="A33" s="59" t="s">
        <v>33</v>
      </c>
      <c r="B33" s="66">
        <f>SUM(B9-B18)</f>
        <v>0</v>
      </c>
      <c r="C33" s="67" t="s">
        <v>7</v>
      </c>
      <c r="D33" s="67" t="s">
        <v>7</v>
      </c>
      <c r="E33" s="68" t="s">
        <v>7</v>
      </c>
      <c r="F33" s="68" t="s">
        <v>7</v>
      </c>
      <c r="G33" s="46" t="s">
        <v>7</v>
      </c>
      <c r="H33" s="45">
        <f>SUM(H9-H18)</f>
        <v>175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6" t="s">
        <v>7</v>
      </c>
      <c r="P33" s="47">
        <f>SUM(P9-P18)</f>
        <v>185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12.75" customHeight="1">
      <c r="A35" s="9" t="s">
        <v>43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60" t="s">
        <v>40</v>
      </c>
      <c r="B40" s="60"/>
      <c r="C40" s="60"/>
      <c r="D40" s="60"/>
      <c r="E40" s="60"/>
      <c r="F40" s="60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61" t="s">
        <v>41</v>
      </c>
      <c r="B41" s="61"/>
      <c r="C41" s="61"/>
      <c r="D41" s="61"/>
      <c r="E41" s="61"/>
      <c r="F41" s="61"/>
      <c r="G41" s="1"/>
      <c r="H41" s="1"/>
      <c r="K41" s="1"/>
      <c r="L41" s="1"/>
      <c r="M41" s="1"/>
      <c r="N41" s="1"/>
      <c r="O41" s="1"/>
    </row>
    <row r="42" spans="1:8" ht="12.75">
      <c r="A42" s="61" t="s">
        <v>42</v>
      </c>
      <c r="B42" s="61"/>
      <c r="C42" s="61"/>
      <c r="D42" s="61"/>
      <c r="E42" s="61"/>
      <c r="F42" s="61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Kohoutová Lucie Ing.</cp:lastModifiedBy>
  <cp:lastPrinted>2014-02-25T14:29:35Z</cp:lastPrinted>
  <dcterms:created xsi:type="dcterms:W3CDTF">2001-10-29T09:16:17Z</dcterms:created>
  <dcterms:modified xsi:type="dcterms:W3CDTF">2017-03-23T14:12:29Z</dcterms:modified>
  <cp:category/>
  <cp:version/>
  <cp:contentType/>
  <cp:contentStatus/>
</cp:coreProperties>
</file>