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2" activeTab="1"/>
  </bookViews>
  <sheets>
    <sheet name="fondy" sheetId="1" r:id="rId1"/>
    <sheet name="rozdělení VH" sheetId="2" r:id="rId2"/>
  </sheets>
  <definedNames>
    <definedName name="_xlnm.Print_Area" localSheetId="1">'rozdělení VH'!$A$1:$L$44</definedName>
  </definedNames>
  <calcPr fullCalcOnLoad="1"/>
</workbook>
</file>

<file path=xl/sharedStrings.xml><?xml version="1.0" encoding="utf-8"?>
<sst xmlns="http://schemas.openxmlformats.org/spreadsheetml/2006/main" count="110" uniqueCount="65">
  <si>
    <t>ŠKOLA</t>
  </si>
  <si>
    <t>ZŠ Dědina</t>
  </si>
  <si>
    <t>ZŠ Marjánka</t>
  </si>
  <si>
    <t>ZŠ Norbertov</t>
  </si>
  <si>
    <t>ZŠ Petřiny - jih</t>
  </si>
  <si>
    <t>ZŠ Petřiny - sever</t>
  </si>
  <si>
    <t>ZŠ Pod Marjánkou</t>
  </si>
  <si>
    <t xml:space="preserve">Fakultní MŠ </t>
  </si>
  <si>
    <t>MŠ Bubeníčkova</t>
  </si>
  <si>
    <t>MŠ Jílkova</t>
  </si>
  <si>
    <t>MŠ Meziškolská</t>
  </si>
  <si>
    <t>MŠ Sbíhavá</t>
  </si>
  <si>
    <t>MŠ Terronská</t>
  </si>
  <si>
    <t>MŠ Velvarská</t>
  </si>
  <si>
    <t>CELKEM</t>
  </si>
  <si>
    <t>MŠ Čínská</t>
  </si>
  <si>
    <t>MŠ Motýlek</t>
  </si>
  <si>
    <t>MŠ Na Okraji</t>
  </si>
  <si>
    <t>MŠ Parléřova</t>
  </si>
  <si>
    <t>MŠ Šmolíkova</t>
  </si>
  <si>
    <t>MŠ Vokovická</t>
  </si>
  <si>
    <t>MŠ Volavkova</t>
  </si>
  <si>
    <t>MŠ Waldorfská</t>
  </si>
  <si>
    <t>MŠ Na Dl. lánu</t>
  </si>
  <si>
    <t>MŠ Ch. de Gaulla</t>
  </si>
  <si>
    <t>MŠ Juárezova</t>
  </si>
  <si>
    <t>MŠ Libocká</t>
  </si>
  <si>
    <t>Náklady</t>
  </si>
  <si>
    <t>Výnosy</t>
  </si>
  <si>
    <t>Příděl do fondů</t>
  </si>
  <si>
    <t>FO</t>
  </si>
  <si>
    <t>RF</t>
  </si>
  <si>
    <t>Škola</t>
  </si>
  <si>
    <t>příděl</t>
  </si>
  <si>
    <t>tab. č. 2</t>
  </si>
  <si>
    <t>Fond odměn</t>
  </si>
  <si>
    <t xml:space="preserve">Investiční fond </t>
  </si>
  <si>
    <t xml:space="preserve">Rezervní fond </t>
  </si>
  <si>
    <t>FKSP</t>
  </si>
  <si>
    <t>zůstatek</t>
  </si>
  <si>
    <t>zdroje</t>
  </si>
  <si>
    <t>čerpání</t>
  </si>
  <si>
    <t>celkem</t>
  </si>
  <si>
    <t>v Kč</t>
  </si>
  <si>
    <t xml:space="preserve">CELKEM </t>
  </si>
  <si>
    <t>ZŠ a MŠ Červený vrch</t>
  </si>
  <si>
    <t>ZŠ a MŠ Hanspaulka</t>
  </si>
  <si>
    <t>ZŠ a MŠ J.A.Komenského</t>
  </si>
  <si>
    <t>ZŠ a MŠ nám. Svobody 2</t>
  </si>
  <si>
    <t>ZŠ a MŠ J. A. Komenského</t>
  </si>
  <si>
    <t>ZŠ a MŠ T. G. Masaryka</t>
  </si>
  <si>
    <t>Fakultní MŠ</t>
  </si>
  <si>
    <t>MŠ Na Dlouhém lánu</t>
  </si>
  <si>
    <t>tab. č. 3</t>
  </si>
  <si>
    <t>ZŠ a MŠ Bílá</t>
  </si>
  <si>
    <t xml:space="preserve">    </t>
  </si>
  <si>
    <t>ZŠ a MŠ Antonína Čermáka</t>
  </si>
  <si>
    <t>Návrh rozdělení výsledku hospodaření za rok 2014 z doplňkové činnosti do fondů - školství</t>
  </si>
  <si>
    <t>12/14</t>
  </si>
  <si>
    <t>2015</t>
  </si>
  <si>
    <t>Příspěvkové organizace ve školství - hospodaření s fondy za rok 2014</t>
  </si>
  <si>
    <t>ZŠ a MŠ Emy Destinnové</t>
  </si>
  <si>
    <t>ZŠ a MŠ Na Dl. lánu</t>
  </si>
  <si>
    <t>ZŠ a MŠ Na Dlouhém lánu</t>
  </si>
  <si>
    <t>Zpracovala: Marie Vondráčková, DiS. - OŠK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</si>
</sst>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%"/>
    <numFmt numFmtId="173" formatCode="#,##0\ &quot;Kčs&quot;;\-#,##0\ &quot;Kčs&quot;"/>
    <numFmt numFmtId="174" formatCode="#,##0\ &quot;Kčs&quot;;[Red]\-#,##0\ &quot;Kčs&quot;"/>
    <numFmt numFmtId="175" formatCode="#,##0.00\ &quot;Kčs&quot;;\-#,##0.00\ &quot;Kčs&quot;"/>
    <numFmt numFmtId="176" formatCode="#,##0.00\ &quot;Kčs&quot;;[Red]\-#,##0.00\ &quot;Kčs&quot;"/>
    <numFmt numFmtId="177" formatCode="_-* #,##0\ &quot;Kčs&quot;_-;\-* #,##0\ &quot;Kčs&quot;_-;_-* &quot;-&quot;\ &quot;Kčs&quot;_-;_-@_-"/>
    <numFmt numFmtId="178" formatCode="_-* #,##0\ _K_č_s_-;\-* #,##0\ _K_č_s_-;_-* &quot;-&quot;\ _K_č_s_-;_-@_-"/>
    <numFmt numFmtId="179" formatCode="_-* #,##0.00\ &quot;Kčs&quot;_-;\-* #,##0.00\ &quot;Kčs&quot;_-;_-* &quot;-&quot;??\ &quot;Kčs&quot;_-;_-@_-"/>
    <numFmt numFmtId="180" formatCode="_-* #,##0.00\ _K_č_s_-;\-* #,##0.00\ _K_č_s_-;_-* &quot;-&quot;??\ _K_č_s_-;_-@_-"/>
    <numFmt numFmtId="181" formatCode="#,##0.0"/>
    <numFmt numFmtId="182" formatCode="#,##0.000"/>
    <numFmt numFmtId="183" formatCode="0.0"/>
    <numFmt numFmtId="184" formatCode="0.000"/>
    <numFmt numFmtId="185" formatCode="#,##0_ ;[Red]\-#,##0\ "/>
    <numFmt numFmtId="186" formatCode="#,##0.0000"/>
    <numFmt numFmtId="187" formatCode="#,##0.00000"/>
    <numFmt numFmtId="188" formatCode="#,##0.000000"/>
    <numFmt numFmtId="189" formatCode="#,##0.00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14" fontId="5" fillId="0" borderId="0" xfId="0" applyNumberFormat="1" applyFont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4" fontId="0" fillId="33" borderId="17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1" fillId="33" borderId="28" xfId="0" applyNumberFormat="1" applyFont="1" applyFill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85" zoomScaleNormal="85" zoomScalePageLayoutView="0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8" sqref="N8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2.00390625" style="0" customWidth="1"/>
    <col min="4" max="4" width="11.875" style="0" customWidth="1"/>
    <col min="5" max="5" width="12.875" style="0" customWidth="1"/>
    <col min="6" max="6" width="13.125" style="0" customWidth="1"/>
    <col min="7" max="7" width="13.375" style="0" customWidth="1"/>
    <col min="8" max="8" width="13.625" style="0" customWidth="1"/>
    <col min="9" max="9" width="12.375" style="0" customWidth="1"/>
    <col min="10" max="10" width="12.875" style="0" customWidth="1"/>
    <col min="11" max="11" width="11.875" style="0" customWidth="1"/>
    <col min="12" max="12" width="11.75390625" style="0" customWidth="1"/>
    <col min="13" max="13" width="12.625" style="0" customWidth="1"/>
    <col min="14" max="14" width="13.25390625" style="0" customWidth="1"/>
  </cols>
  <sheetData>
    <row r="1" ht="12.75">
      <c r="A1" t="s">
        <v>34</v>
      </c>
    </row>
    <row r="2" spans="1:14" ht="15.75">
      <c r="A2" s="45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5" ht="13.5" thickBot="1">
      <c r="N5" s="2" t="s">
        <v>43</v>
      </c>
    </row>
    <row r="6" spans="1:14" ht="15">
      <c r="A6" s="47" t="s">
        <v>0</v>
      </c>
      <c r="B6" s="49" t="s">
        <v>35</v>
      </c>
      <c r="C6" s="49"/>
      <c r="D6" s="50"/>
      <c r="E6" s="49" t="s">
        <v>36</v>
      </c>
      <c r="F6" s="49"/>
      <c r="G6" s="50"/>
      <c r="H6" s="49" t="s">
        <v>37</v>
      </c>
      <c r="I6" s="49"/>
      <c r="J6" s="50"/>
      <c r="K6" s="49" t="s">
        <v>38</v>
      </c>
      <c r="L6" s="49"/>
      <c r="M6" s="50"/>
      <c r="N6" s="6" t="s">
        <v>39</v>
      </c>
    </row>
    <row r="7" spans="1:14" ht="13.5" thickBot="1">
      <c r="A7" s="48"/>
      <c r="B7" s="7" t="s">
        <v>40</v>
      </c>
      <c r="C7" s="7" t="s">
        <v>41</v>
      </c>
      <c r="D7" s="8" t="s">
        <v>39</v>
      </c>
      <c r="E7" s="7" t="s">
        <v>40</v>
      </c>
      <c r="F7" s="7" t="s">
        <v>41</v>
      </c>
      <c r="G7" s="8" t="s">
        <v>39</v>
      </c>
      <c r="H7" s="7" t="s">
        <v>40</v>
      </c>
      <c r="I7" s="7" t="s">
        <v>41</v>
      </c>
      <c r="J7" s="8" t="s">
        <v>39</v>
      </c>
      <c r="K7" s="7" t="s">
        <v>40</v>
      </c>
      <c r="L7" s="7" t="s">
        <v>41</v>
      </c>
      <c r="M7" s="8" t="s">
        <v>39</v>
      </c>
      <c r="N7" s="9" t="s">
        <v>42</v>
      </c>
    </row>
    <row r="8" spans="1:14" ht="15.75">
      <c r="A8" s="14" t="s">
        <v>54</v>
      </c>
      <c r="B8" s="16">
        <v>123960</v>
      </c>
      <c r="C8" s="17">
        <v>117600</v>
      </c>
      <c r="D8" s="18">
        <f aca="true" t="shared" si="0" ref="D8:D13">B8-C8</f>
        <v>6360</v>
      </c>
      <c r="E8" s="16">
        <v>1205574</v>
      </c>
      <c r="F8" s="17">
        <v>1074685</v>
      </c>
      <c r="G8" s="18">
        <f>E8-F8</f>
        <v>130889</v>
      </c>
      <c r="H8" s="16">
        <v>843732</v>
      </c>
      <c r="I8" s="17">
        <v>783300</v>
      </c>
      <c r="J8" s="18">
        <f>H8-I8</f>
        <v>60432</v>
      </c>
      <c r="K8" s="16">
        <v>379243</v>
      </c>
      <c r="L8" s="19">
        <v>273713</v>
      </c>
      <c r="M8" s="18">
        <f>K8-L8</f>
        <v>105530</v>
      </c>
      <c r="N8" s="20">
        <f aca="true" t="shared" si="1" ref="N8:N42">SUM(M8,J8,G8,D8)</f>
        <v>303211</v>
      </c>
    </row>
    <row r="9" spans="1:14" ht="15.75">
      <c r="A9" s="14" t="s">
        <v>45</v>
      </c>
      <c r="B9" s="21">
        <v>270000</v>
      </c>
      <c r="C9" s="22">
        <v>14506</v>
      </c>
      <c r="D9" s="18">
        <f t="shared" si="0"/>
        <v>255494</v>
      </c>
      <c r="E9" s="21">
        <v>1798749.2</v>
      </c>
      <c r="F9" s="22">
        <v>1473011.57</v>
      </c>
      <c r="G9" s="18">
        <f aca="true" t="shared" si="2" ref="G9:G40">E9-F9</f>
        <v>325737.6299999999</v>
      </c>
      <c r="H9" s="21">
        <v>459441.17</v>
      </c>
      <c r="I9" s="22">
        <v>144318.61</v>
      </c>
      <c r="J9" s="18">
        <f aca="true" t="shared" si="3" ref="J9:J41">H9-I9</f>
        <v>315122.56</v>
      </c>
      <c r="K9" s="21">
        <v>348075.33</v>
      </c>
      <c r="L9" s="23">
        <v>227968.85</v>
      </c>
      <c r="M9" s="18">
        <f aca="true" t="shared" si="4" ref="M9:M41">K9-L9</f>
        <v>120106.48000000001</v>
      </c>
      <c r="N9" s="20">
        <f t="shared" si="1"/>
        <v>1016460.6699999999</v>
      </c>
    </row>
    <row r="10" spans="1:14" ht="15.75">
      <c r="A10" s="14" t="s">
        <v>1</v>
      </c>
      <c r="B10" s="21">
        <v>200000</v>
      </c>
      <c r="C10" s="22">
        <v>0</v>
      </c>
      <c r="D10" s="18">
        <f t="shared" si="0"/>
        <v>200000</v>
      </c>
      <c r="E10" s="21">
        <v>490720</v>
      </c>
      <c r="F10" s="22">
        <v>227304</v>
      </c>
      <c r="G10" s="18">
        <f t="shared" si="2"/>
        <v>263416</v>
      </c>
      <c r="H10" s="21">
        <v>82987</v>
      </c>
      <c r="I10" s="22">
        <v>33433</v>
      </c>
      <c r="J10" s="18">
        <f t="shared" si="3"/>
        <v>49554</v>
      </c>
      <c r="K10" s="21">
        <v>262052</v>
      </c>
      <c r="L10" s="23">
        <v>141108</v>
      </c>
      <c r="M10" s="18">
        <f t="shared" si="4"/>
        <v>120944</v>
      </c>
      <c r="N10" s="20">
        <f t="shared" si="1"/>
        <v>633914</v>
      </c>
    </row>
    <row r="11" spans="1:14" ht="15.75">
      <c r="A11" s="14" t="s">
        <v>61</v>
      </c>
      <c r="B11" s="21">
        <v>700000</v>
      </c>
      <c r="C11" s="22">
        <v>141678</v>
      </c>
      <c r="D11" s="18">
        <f t="shared" si="0"/>
        <v>558322</v>
      </c>
      <c r="E11" s="21">
        <v>1596518.84</v>
      </c>
      <c r="F11" s="22">
        <v>1296903.64</v>
      </c>
      <c r="G11" s="18">
        <f t="shared" si="2"/>
        <v>299615.2000000002</v>
      </c>
      <c r="H11" s="21">
        <v>656393.26</v>
      </c>
      <c r="I11" s="22">
        <v>271723.83</v>
      </c>
      <c r="J11" s="18">
        <f t="shared" si="3"/>
        <v>384669.43</v>
      </c>
      <c r="K11" s="21">
        <v>610494.57</v>
      </c>
      <c r="L11" s="23">
        <v>324326.7</v>
      </c>
      <c r="M11" s="18">
        <f t="shared" si="4"/>
        <v>286167.86999999994</v>
      </c>
      <c r="N11" s="20">
        <f t="shared" si="1"/>
        <v>1528774.5</v>
      </c>
    </row>
    <row r="12" spans="1:14" ht="15.75">
      <c r="A12" s="14" t="s">
        <v>46</v>
      </c>
      <c r="B12" s="21">
        <v>235020</v>
      </c>
      <c r="C12" s="22">
        <v>113500</v>
      </c>
      <c r="D12" s="18">
        <f t="shared" si="0"/>
        <v>121520</v>
      </c>
      <c r="E12" s="21">
        <v>928055</v>
      </c>
      <c r="F12" s="22">
        <v>111900</v>
      </c>
      <c r="G12" s="18">
        <f t="shared" si="2"/>
        <v>816155</v>
      </c>
      <c r="H12" s="21">
        <v>1875826</v>
      </c>
      <c r="I12" s="22">
        <v>1122089</v>
      </c>
      <c r="J12" s="18">
        <f t="shared" si="3"/>
        <v>753737</v>
      </c>
      <c r="K12" s="21">
        <v>471309</v>
      </c>
      <c r="L12" s="23">
        <v>212535</v>
      </c>
      <c r="M12" s="18">
        <f t="shared" si="4"/>
        <v>258774</v>
      </c>
      <c r="N12" s="20">
        <f t="shared" si="1"/>
        <v>1950186</v>
      </c>
    </row>
    <row r="13" spans="1:14" ht="15.75">
      <c r="A13" s="14" t="s">
        <v>47</v>
      </c>
      <c r="B13" s="21">
        <v>400000</v>
      </c>
      <c r="C13" s="22">
        <v>0</v>
      </c>
      <c r="D13" s="18">
        <f t="shared" si="0"/>
        <v>400000</v>
      </c>
      <c r="E13" s="21">
        <v>523716.39</v>
      </c>
      <c r="F13" s="22">
        <v>376883</v>
      </c>
      <c r="G13" s="18">
        <f t="shared" si="2"/>
        <v>146833.39</v>
      </c>
      <c r="H13" s="21">
        <v>442784.53</v>
      </c>
      <c r="I13" s="22">
        <v>180831.64</v>
      </c>
      <c r="J13" s="18">
        <f t="shared" si="3"/>
        <v>261952.89</v>
      </c>
      <c r="K13" s="21">
        <v>200673.21</v>
      </c>
      <c r="L13" s="23">
        <v>61634.3</v>
      </c>
      <c r="M13" s="18">
        <f t="shared" si="4"/>
        <v>139038.90999999997</v>
      </c>
      <c r="N13" s="20">
        <f t="shared" si="1"/>
        <v>947825.19</v>
      </c>
    </row>
    <row r="14" spans="1:14" ht="15.75">
      <c r="A14" s="14" t="s">
        <v>2</v>
      </c>
      <c r="B14" s="21">
        <v>515780</v>
      </c>
      <c r="C14" s="22">
        <v>202387</v>
      </c>
      <c r="D14" s="18">
        <f aca="true" t="shared" si="5" ref="D14:D41">B14-C14</f>
        <v>313393</v>
      </c>
      <c r="E14" s="21">
        <v>462452</v>
      </c>
      <c r="F14" s="22">
        <v>417075</v>
      </c>
      <c r="G14" s="18">
        <f t="shared" si="2"/>
        <v>45377</v>
      </c>
      <c r="H14" s="21">
        <v>562820</v>
      </c>
      <c r="I14" s="22">
        <v>411106</v>
      </c>
      <c r="J14" s="18">
        <f t="shared" si="3"/>
        <v>151714</v>
      </c>
      <c r="K14" s="21">
        <v>574677</v>
      </c>
      <c r="L14" s="23">
        <v>175979</v>
      </c>
      <c r="M14" s="18">
        <f t="shared" si="4"/>
        <v>398698</v>
      </c>
      <c r="N14" s="20">
        <f>SUM(M14,J14,G14,D14)</f>
        <v>909182</v>
      </c>
    </row>
    <row r="15" spans="1:14" ht="15.75">
      <c r="A15" s="14" t="s">
        <v>62</v>
      </c>
      <c r="B15" s="21">
        <v>266043</v>
      </c>
      <c r="C15" s="22">
        <v>0</v>
      </c>
      <c r="D15" s="18">
        <f t="shared" si="5"/>
        <v>266043</v>
      </c>
      <c r="E15" s="21">
        <v>431743</v>
      </c>
      <c r="F15" s="22">
        <v>368359</v>
      </c>
      <c r="G15" s="18">
        <f t="shared" si="2"/>
        <v>63384</v>
      </c>
      <c r="H15" s="21">
        <v>595354</v>
      </c>
      <c r="I15" s="22">
        <v>216757</v>
      </c>
      <c r="J15" s="18">
        <f>H15-I15</f>
        <v>378597</v>
      </c>
      <c r="K15" s="21">
        <v>282839</v>
      </c>
      <c r="L15" s="23">
        <v>76390</v>
      </c>
      <c r="M15" s="18">
        <f t="shared" si="4"/>
        <v>206449</v>
      </c>
      <c r="N15" s="20">
        <f t="shared" si="1"/>
        <v>914473</v>
      </c>
    </row>
    <row r="16" spans="1:14" ht="15.75">
      <c r="A16" s="14" t="s">
        <v>56</v>
      </c>
      <c r="B16" s="21">
        <v>300000</v>
      </c>
      <c r="C16" s="22">
        <v>67883</v>
      </c>
      <c r="D16" s="18">
        <f t="shared" si="5"/>
        <v>232117</v>
      </c>
      <c r="E16" s="21">
        <v>611077.74</v>
      </c>
      <c r="F16" s="22">
        <v>448915.7</v>
      </c>
      <c r="G16" s="18">
        <f t="shared" si="2"/>
        <v>162162.03999999998</v>
      </c>
      <c r="H16" s="21">
        <v>769266.9</v>
      </c>
      <c r="I16" s="22">
        <v>518916.74</v>
      </c>
      <c r="J16" s="18">
        <f t="shared" si="3"/>
        <v>250350.16000000003</v>
      </c>
      <c r="K16" s="21">
        <v>286364.08</v>
      </c>
      <c r="L16" s="23">
        <v>133158.56</v>
      </c>
      <c r="M16" s="18">
        <f t="shared" si="4"/>
        <v>153205.52000000002</v>
      </c>
      <c r="N16" s="20">
        <f t="shared" si="1"/>
        <v>797834.72</v>
      </c>
    </row>
    <row r="17" spans="1:14" ht="15.75">
      <c r="A17" s="14" t="s">
        <v>48</v>
      </c>
      <c r="B17" s="21">
        <v>218299</v>
      </c>
      <c r="C17" s="22">
        <v>1990</v>
      </c>
      <c r="D17" s="18">
        <f t="shared" si="5"/>
        <v>216309</v>
      </c>
      <c r="E17" s="21">
        <v>248463</v>
      </c>
      <c r="F17" s="22">
        <v>144660</v>
      </c>
      <c r="G17" s="18">
        <f t="shared" si="2"/>
        <v>103803</v>
      </c>
      <c r="H17" s="21">
        <v>1082866</v>
      </c>
      <c r="I17" s="22">
        <v>676336</v>
      </c>
      <c r="J17" s="18">
        <f t="shared" si="3"/>
        <v>406530</v>
      </c>
      <c r="K17" s="21">
        <v>340950</v>
      </c>
      <c r="L17" s="23">
        <v>212004</v>
      </c>
      <c r="M17" s="18">
        <f t="shared" si="4"/>
        <v>128946</v>
      </c>
      <c r="N17" s="20">
        <f t="shared" si="1"/>
        <v>855588</v>
      </c>
    </row>
    <row r="18" spans="1:14" ht="15.75">
      <c r="A18" s="14" t="s">
        <v>3</v>
      </c>
      <c r="B18" s="21">
        <v>196053</v>
      </c>
      <c r="C18" s="22">
        <v>82439</v>
      </c>
      <c r="D18" s="18">
        <f t="shared" si="5"/>
        <v>113614</v>
      </c>
      <c r="E18" s="21">
        <v>309095.84</v>
      </c>
      <c r="F18" s="22">
        <v>279751.49</v>
      </c>
      <c r="G18" s="18">
        <f>E18-F18</f>
        <v>29344.350000000035</v>
      </c>
      <c r="H18" s="21">
        <v>272476.65</v>
      </c>
      <c r="I18" s="22">
        <v>254290.74</v>
      </c>
      <c r="J18" s="18">
        <f t="shared" si="3"/>
        <v>18185.910000000033</v>
      </c>
      <c r="K18" s="21">
        <v>130055.01</v>
      </c>
      <c r="L18" s="23">
        <v>88509.7</v>
      </c>
      <c r="M18" s="18">
        <f t="shared" si="4"/>
        <v>41545.31</v>
      </c>
      <c r="N18" s="20">
        <f t="shared" si="1"/>
        <v>202689.57000000007</v>
      </c>
    </row>
    <row r="19" spans="1:14" ht="15.75">
      <c r="A19" s="14" t="s">
        <v>4</v>
      </c>
      <c r="B19" s="21">
        <v>625531</v>
      </c>
      <c r="C19" s="22">
        <v>25026</v>
      </c>
      <c r="D19" s="18">
        <f t="shared" si="5"/>
        <v>600505</v>
      </c>
      <c r="E19" s="21">
        <v>541530.06</v>
      </c>
      <c r="F19" s="22">
        <v>355094</v>
      </c>
      <c r="G19" s="18">
        <f>E19-F19</f>
        <v>186436.06000000006</v>
      </c>
      <c r="H19" s="21">
        <v>880568.64</v>
      </c>
      <c r="I19" s="22">
        <v>72925</v>
      </c>
      <c r="J19" s="18">
        <f t="shared" si="3"/>
        <v>807643.64</v>
      </c>
      <c r="K19" s="21">
        <v>240762.2</v>
      </c>
      <c r="L19" s="23">
        <v>158723.5</v>
      </c>
      <c r="M19" s="18">
        <f t="shared" si="4"/>
        <v>82038.70000000001</v>
      </c>
      <c r="N19" s="20">
        <f t="shared" si="1"/>
        <v>1676623.4000000001</v>
      </c>
    </row>
    <row r="20" spans="1:14" ht="15.75">
      <c r="A20" s="14" t="s">
        <v>5</v>
      </c>
      <c r="B20" s="21">
        <v>191238</v>
      </c>
      <c r="C20" s="22">
        <v>136561</v>
      </c>
      <c r="D20" s="18">
        <f>B20-C20</f>
        <v>54677</v>
      </c>
      <c r="E20" s="21">
        <v>586989</v>
      </c>
      <c r="F20" s="22">
        <v>361278</v>
      </c>
      <c r="G20" s="18">
        <f t="shared" si="2"/>
        <v>225711</v>
      </c>
      <c r="H20" s="21">
        <v>365102</v>
      </c>
      <c r="I20" s="22">
        <v>322960</v>
      </c>
      <c r="J20" s="18">
        <f t="shared" si="3"/>
        <v>42142</v>
      </c>
      <c r="K20" s="21">
        <v>217954</v>
      </c>
      <c r="L20" s="23">
        <v>110839</v>
      </c>
      <c r="M20" s="18">
        <f t="shared" si="4"/>
        <v>107115</v>
      </c>
      <c r="N20" s="20">
        <f t="shared" si="1"/>
        <v>429645</v>
      </c>
    </row>
    <row r="21" spans="1:14" ht="15.75">
      <c r="A21" s="14" t="s">
        <v>6</v>
      </c>
      <c r="B21" s="21">
        <v>400260</v>
      </c>
      <c r="C21" s="22">
        <v>279980</v>
      </c>
      <c r="D21" s="18">
        <f t="shared" si="5"/>
        <v>120280</v>
      </c>
      <c r="E21" s="21">
        <v>471504</v>
      </c>
      <c r="F21" s="22">
        <v>0</v>
      </c>
      <c r="G21" s="18">
        <f t="shared" si="2"/>
        <v>471504</v>
      </c>
      <c r="H21" s="21">
        <v>771956</v>
      </c>
      <c r="I21" s="22">
        <v>72374</v>
      </c>
      <c r="J21" s="18">
        <f t="shared" si="3"/>
        <v>699582</v>
      </c>
      <c r="K21" s="21">
        <v>196370</v>
      </c>
      <c r="L21" s="23">
        <v>176585</v>
      </c>
      <c r="M21" s="18">
        <f t="shared" si="4"/>
        <v>19785</v>
      </c>
      <c r="N21" s="20">
        <f t="shared" si="1"/>
        <v>1311151</v>
      </c>
    </row>
    <row r="22" spans="1:14" ht="15.75">
      <c r="A22" s="14" t="s">
        <v>50</v>
      </c>
      <c r="B22" s="21">
        <v>682426</v>
      </c>
      <c r="C22" s="22">
        <v>186636</v>
      </c>
      <c r="D22" s="18">
        <f t="shared" si="5"/>
        <v>495790</v>
      </c>
      <c r="E22" s="21">
        <v>910046.97</v>
      </c>
      <c r="F22" s="22">
        <v>542746.3</v>
      </c>
      <c r="G22" s="18">
        <f t="shared" si="2"/>
        <v>367300.6699999999</v>
      </c>
      <c r="H22" s="21">
        <v>793456.8</v>
      </c>
      <c r="I22" s="22">
        <v>49771</v>
      </c>
      <c r="J22" s="18">
        <f t="shared" si="3"/>
        <v>743685.8</v>
      </c>
      <c r="K22" s="21">
        <v>440356.14</v>
      </c>
      <c r="L22" s="23">
        <v>286190</v>
      </c>
      <c r="M22" s="18">
        <f t="shared" si="4"/>
        <v>154166.14</v>
      </c>
      <c r="N22" s="20">
        <f t="shared" si="1"/>
        <v>1760942.6099999999</v>
      </c>
    </row>
    <row r="23" spans="1:14" ht="15.75">
      <c r="A23" s="15" t="s">
        <v>7</v>
      </c>
      <c r="B23" s="21">
        <v>79998</v>
      </c>
      <c r="C23" s="22">
        <v>53500</v>
      </c>
      <c r="D23" s="18">
        <f t="shared" si="5"/>
        <v>26498</v>
      </c>
      <c r="E23" s="21">
        <v>126432</v>
      </c>
      <c r="F23" s="22">
        <v>0</v>
      </c>
      <c r="G23" s="18">
        <f t="shared" si="2"/>
        <v>126432</v>
      </c>
      <c r="H23" s="21">
        <v>166755</v>
      </c>
      <c r="I23" s="22">
        <v>1648</v>
      </c>
      <c r="J23" s="18">
        <f t="shared" si="3"/>
        <v>165107</v>
      </c>
      <c r="K23" s="21">
        <v>105368</v>
      </c>
      <c r="L23" s="23">
        <v>38330</v>
      </c>
      <c r="M23" s="18">
        <f t="shared" si="4"/>
        <v>67038</v>
      </c>
      <c r="N23" s="20">
        <f t="shared" si="1"/>
        <v>385075</v>
      </c>
    </row>
    <row r="24" spans="1:14" ht="15.75">
      <c r="A24" s="15" t="s">
        <v>8</v>
      </c>
      <c r="B24" s="21">
        <v>30900</v>
      </c>
      <c r="C24" s="22">
        <v>0</v>
      </c>
      <c r="D24" s="18">
        <f t="shared" si="5"/>
        <v>30900</v>
      </c>
      <c r="E24" s="21">
        <v>185390.9</v>
      </c>
      <c r="F24" s="22">
        <v>114436</v>
      </c>
      <c r="G24" s="18">
        <f t="shared" si="2"/>
        <v>70954.9</v>
      </c>
      <c r="H24" s="21">
        <v>11352.68</v>
      </c>
      <c r="I24" s="22">
        <v>0</v>
      </c>
      <c r="J24" s="18">
        <f t="shared" si="3"/>
        <v>11352.68</v>
      </c>
      <c r="K24" s="21">
        <v>75483.09</v>
      </c>
      <c r="L24" s="23">
        <v>33000</v>
      </c>
      <c r="M24" s="18">
        <f t="shared" si="4"/>
        <v>42483.09</v>
      </c>
      <c r="N24" s="20">
        <f t="shared" si="1"/>
        <v>155690.66999999998</v>
      </c>
    </row>
    <row r="25" spans="1:14" ht="15.75">
      <c r="A25" s="15" t="s">
        <v>15</v>
      </c>
      <c r="B25" s="21">
        <v>25000</v>
      </c>
      <c r="C25" s="22">
        <v>0</v>
      </c>
      <c r="D25" s="18">
        <v>25000</v>
      </c>
      <c r="E25" s="21">
        <v>257105</v>
      </c>
      <c r="F25" s="22">
        <v>255951</v>
      </c>
      <c r="G25" s="18">
        <f t="shared" si="2"/>
        <v>1154</v>
      </c>
      <c r="H25" s="21">
        <v>22614</v>
      </c>
      <c r="I25" s="22">
        <v>110</v>
      </c>
      <c r="J25" s="18">
        <f t="shared" si="3"/>
        <v>22504</v>
      </c>
      <c r="K25" s="21">
        <v>55101</v>
      </c>
      <c r="L25" s="23">
        <v>26840</v>
      </c>
      <c r="M25" s="18">
        <f t="shared" si="4"/>
        <v>28261</v>
      </c>
      <c r="N25" s="20">
        <f t="shared" si="1"/>
        <v>76919</v>
      </c>
    </row>
    <row r="26" spans="1:14" ht="15.75">
      <c r="A26" s="15" t="s">
        <v>24</v>
      </c>
      <c r="B26" s="21">
        <v>98484</v>
      </c>
      <c r="C26" s="22">
        <v>32700</v>
      </c>
      <c r="D26" s="18">
        <f t="shared" si="5"/>
        <v>65784</v>
      </c>
      <c r="E26" s="21">
        <v>91022</v>
      </c>
      <c r="F26" s="22">
        <v>0</v>
      </c>
      <c r="G26" s="18">
        <f t="shared" si="2"/>
        <v>91022</v>
      </c>
      <c r="H26" s="21">
        <v>129804</v>
      </c>
      <c r="I26" s="22">
        <v>179</v>
      </c>
      <c r="J26" s="18">
        <f t="shared" si="3"/>
        <v>129625</v>
      </c>
      <c r="K26" s="21">
        <v>48201</v>
      </c>
      <c r="L26" s="23">
        <v>18976</v>
      </c>
      <c r="M26" s="18">
        <f t="shared" si="4"/>
        <v>29225</v>
      </c>
      <c r="N26" s="20">
        <f t="shared" si="1"/>
        <v>315656</v>
      </c>
    </row>
    <row r="27" spans="1:14" ht="15.75">
      <c r="A27" s="15" t="s">
        <v>9</v>
      </c>
      <c r="B27" s="21">
        <v>34990</v>
      </c>
      <c r="C27" s="22">
        <v>0</v>
      </c>
      <c r="D27" s="18">
        <f t="shared" si="5"/>
        <v>34990</v>
      </c>
      <c r="E27" s="21">
        <v>103407</v>
      </c>
      <c r="F27" s="22">
        <v>56980</v>
      </c>
      <c r="G27" s="18">
        <f t="shared" si="2"/>
        <v>46427</v>
      </c>
      <c r="H27" s="21">
        <v>126375</v>
      </c>
      <c r="I27" s="22">
        <v>26975</v>
      </c>
      <c r="J27" s="18">
        <f t="shared" si="3"/>
        <v>99400</v>
      </c>
      <c r="K27" s="21">
        <v>47098</v>
      </c>
      <c r="L27" s="23">
        <v>37420</v>
      </c>
      <c r="M27" s="18">
        <f t="shared" si="4"/>
        <v>9678</v>
      </c>
      <c r="N27" s="20">
        <f t="shared" si="1"/>
        <v>190495</v>
      </c>
    </row>
    <row r="28" spans="1:14" ht="15.75">
      <c r="A28" s="15" t="s">
        <v>25</v>
      </c>
      <c r="B28" s="21">
        <v>149027</v>
      </c>
      <c r="C28" s="22">
        <v>0</v>
      </c>
      <c r="D28" s="18">
        <f t="shared" si="5"/>
        <v>149027</v>
      </c>
      <c r="E28" s="21">
        <v>2876</v>
      </c>
      <c r="F28" s="22">
        <v>0</v>
      </c>
      <c r="G28" s="18">
        <f t="shared" si="2"/>
        <v>2876</v>
      </c>
      <c r="H28" s="21">
        <v>218863</v>
      </c>
      <c r="I28" s="22">
        <v>0</v>
      </c>
      <c r="J28" s="18">
        <f t="shared" si="3"/>
        <v>218863</v>
      </c>
      <c r="K28" s="21">
        <v>134136</v>
      </c>
      <c r="L28" s="23">
        <v>26115</v>
      </c>
      <c r="M28" s="18">
        <f t="shared" si="4"/>
        <v>108021</v>
      </c>
      <c r="N28" s="20">
        <f t="shared" si="1"/>
        <v>478787</v>
      </c>
    </row>
    <row r="29" spans="1:14" ht="15.75">
      <c r="A29" s="15" t="s">
        <v>26</v>
      </c>
      <c r="B29" s="21">
        <v>67852</v>
      </c>
      <c r="C29" s="22">
        <v>0</v>
      </c>
      <c r="D29" s="18">
        <f t="shared" si="5"/>
        <v>67852</v>
      </c>
      <c r="E29" s="21">
        <v>81609</v>
      </c>
      <c r="F29" s="22">
        <v>0</v>
      </c>
      <c r="G29" s="18">
        <f t="shared" si="2"/>
        <v>81609</v>
      </c>
      <c r="H29" s="21">
        <v>285177</v>
      </c>
      <c r="I29" s="22">
        <v>0</v>
      </c>
      <c r="J29" s="18">
        <f t="shared" si="3"/>
        <v>285177</v>
      </c>
      <c r="K29" s="21">
        <v>54656</v>
      </c>
      <c r="L29" s="23">
        <v>35142</v>
      </c>
      <c r="M29" s="18">
        <f t="shared" si="4"/>
        <v>19514</v>
      </c>
      <c r="N29" s="20">
        <f t="shared" si="1"/>
        <v>454152</v>
      </c>
    </row>
    <row r="30" spans="1:14" ht="15.75">
      <c r="A30" s="15" t="s">
        <v>10</v>
      </c>
      <c r="B30" s="21">
        <v>50000</v>
      </c>
      <c r="C30" s="22">
        <v>0</v>
      </c>
      <c r="D30" s="18">
        <f t="shared" si="5"/>
        <v>50000</v>
      </c>
      <c r="E30" s="21">
        <v>131756</v>
      </c>
      <c r="F30" s="22">
        <v>59529</v>
      </c>
      <c r="G30" s="18">
        <f t="shared" si="2"/>
        <v>72227</v>
      </c>
      <c r="H30" s="21">
        <v>54908</v>
      </c>
      <c r="I30" s="22">
        <v>181</v>
      </c>
      <c r="J30" s="18">
        <f t="shared" si="3"/>
        <v>54727</v>
      </c>
      <c r="K30" s="21">
        <v>64252</v>
      </c>
      <c r="L30" s="23">
        <v>25181</v>
      </c>
      <c r="M30" s="18">
        <f t="shared" si="4"/>
        <v>39071</v>
      </c>
      <c r="N30" s="20">
        <f>SUM(M30,J30,G30,D30)</f>
        <v>216025</v>
      </c>
    </row>
    <row r="31" spans="1:14" ht="15.75">
      <c r="A31" s="15" t="s">
        <v>16</v>
      </c>
      <c r="B31" s="21">
        <v>75000</v>
      </c>
      <c r="C31" s="22">
        <v>0</v>
      </c>
      <c r="D31" s="18">
        <f t="shared" si="5"/>
        <v>75000</v>
      </c>
      <c r="E31" s="21">
        <v>146810.56</v>
      </c>
      <c r="F31" s="22">
        <v>70000</v>
      </c>
      <c r="G31" s="18">
        <f t="shared" si="2"/>
        <v>76810.56</v>
      </c>
      <c r="H31" s="21">
        <v>55210.28</v>
      </c>
      <c r="I31" s="22">
        <v>0</v>
      </c>
      <c r="J31" s="18">
        <f t="shared" si="3"/>
        <v>55210.28</v>
      </c>
      <c r="K31" s="21">
        <v>43186.94</v>
      </c>
      <c r="L31" s="23">
        <v>34664</v>
      </c>
      <c r="M31" s="18">
        <f t="shared" si="4"/>
        <v>8522.940000000002</v>
      </c>
      <c r="N31" s="20">
        <f>SUM(M31,J31,G31,D31)</f>
        <v>215543.78</v>
      </c>
    </row>
    <row r="32" spans="1:14" ht="15.75">
      <c r="A32" s="15" t="s">
        <v>23</v>
      </c>
      <c r="B32" s="21">
        <v>41740</v>
      </c>
      <c r="C32" s="22">
        <v>0</v>
      </c>
      <c r="D32" s="18">
        <f t="shared" si="5"/>
        <v>41740</v>
      </c>
      <c r="E32" s="21">
        <v>240990.5</v>
      </c>
      <c r="F32" s="22">
        <v>188875</v>
      </c>
      <c r="G32" s="18">
        <f t="shared" si="2"/>
        <v>52115.5</v>
      </c>
      <c r="H32" s="21">
        <v>71327.39</v>
      </c>
      <c r="I32" s="22">
        <v>13035.47</v>
      </c>
      <c r="J32" s="18">
        <f t="shared" si="3"/>
        <v>58291.92</v>
      </c>
      <c r="K32" s="21">
        <v>62337.18</v>
      </c>
      <c r="L32" s="23">
        <v>21914</v>
      </c>
      <c r="M32" s="18">
        <f t="shared" si="4"/>
        <v>40423.18</v>
      </c>
      <c r="N32" s="20">
        <f t="shared" si="1"/>
        <v>192570.6</v>
      </c>
    </row>
    <row r="33" spans="1:14" ht="15.75">
      <c r="A33" s="15" t="s">
        <v>17</v>
      </c>
      <c r="B33" s="21">
        <v>42784</v>
      </c>
      <c r="C33" s="22">
        <v>0</v>
      </c>
      <c r="D33" s="18">
        <f t="shared" si="5"/>
        <v>42784</v>
      </c>
      <c r="E33" s="21">
        <v>157766</v>
      </c>
      <c r="F33" s="22">
        <v>79334</v>
      </c>
      <c r="G33" s="18">
        <f t="shared" si="2"/>
        <v>78432</v>
      </c>
      <c r="H33" s="21">
        <v>23883</v>
      </c>
      <c r="I33" s="22">
        <v>35</v>
      </c>
      <c r="J33" s="18">
        <f t="shared" si="3"/>
        <v>23848</v>
      </c>
      <c r="K33" s="21">
        <v>74824</v>
      </c>
      <c r="L33" s="23">
        <v>35991</v>
      </c>
      <c r="M33" s="18">
        <f t="shared" si="4"/>
        <v>38833</v>
      </c>
      <c r="N33" s="20">
        <f t="shared" si="1"/>
        <v>183897</v>
      </c>
    </row>
    <row r="34" spans="1:14" ht="15.75">
      <c r="A34" s="15" t="s">
        <v>18</v>
      </c>
      <c r="B34" s="21">
        <v>62700</v>
      </c>
      <c r="C34" s="22">
        <v>0</v>
      </c>
      <c r="D34" s="18">
        <f t="shared" si="5"/>
        <v>62700</v>
      </c>
      <c r="E34" s="21">
        <v>254341</v>
      </c>
      <c r="F34" s="22">
        <v>185051</v>
      </c>
      <c r="G34" s="18">
        <f t="shared" si="2"/>
        <v>69290</v>
      </c>
      <c r="H34" s="21">
        <v>40571</v>
      </c>
      <c r="I34" s="22">
        <v>0</v>
      </c>
      <c r="J34" s="18">
        <f t="shared" si="3"/>
        <v>40571</v>
      </c>
      <c r="K34" s="21">
        <v>46690</v>
      </c>
      <c r="L34" s="23">
        <v>22704</v>
      </c>
      <c r="M34" s="18">
        <f t="shared" si="4"/>
        <v>23986</v>
      </c>
      <c r="N34" s="20">
        <f t="shared" si="1"/>
        <v>196547</v>
      </c>
    </row>
    <row r="35" spans="1:14" ht="15.75">
      <c r="A35" s="15" t="s">
        <v>11</v>
      </c>
      <c r="B35" s="21">
        <v>137700</v>
      </c>
      <c r="C35" s="22">
        <v>137700</v>
      </c>
      <c r="D35" s="18">
        <f t="shared" si="5"/>
        <v>0</v>
      </c>
      <c r="E35" s="21">
        <v>363155.49</v>
      </c>
      <c r="F35" s="22">
        <v>320619</v>
      </c>
      <c r="G35" s="18">
        <f t="shared" si="2"/>
        <v>42536.48999999999</v>
      </c>
      <c r="H35" s="21">
        <v>72013.79</v>
      </c>
      <c r="I35" s="22">
        <v>0</v>
      </c>
      <c r="J35" s="18">
        <f t="shared" si="3"/>
        <v>72013.79</v>
      </c>
      <c r="K35" s="21">
        <v>45856.3</v>
      </c>
      <c r="L35" s="23">
        <v>31045</v>
      </c>
      <c r="M35" s="18">
        <f t="shared" si="4"/>
        <v>14811.300000000003</v>
      </c>
      <c r="N35" s="20">
        <f t="shared" si="1"/>
        <v>129361.57999999999</v>
      </c>
    </row>
    <row r="36" spans="1:14" ht="15.75">
      <c r="A36" s="15" t="s">
        <v>19</v>
      </c>
      <c r="B36" s="21">
        <v>18000</v>
      </c>
      <c r="C36" s="22">
        <v>0</v>
      </c>
      <c r="D36" s="18">
        <f t="shared" si="5"/>
        <v>18000</v>
      </c>
      <c r="E36" s="21">
        <v>31129</v>
      </c>
      <c r="F36" s="22">
        <v>0</v>
      </c>
      <c r="G36" s="18">
        <f t="shared" si="2"/>
        <v>31129</v>
      </c>
      <c r="H36" s="21">
        <v>104232</v>
      </c>
      <c r="I36" s="22">
        <v>8894</v>
      </c>
      <c r="J36" s="18">
        <f>H36-I36</f>
        <v>95338</v>
      </c>
      <c r="K36" s="21">
        <v>50941</v>
      </c>
      <c r="L36" s="23">
        <v>40870</v>
      </c>
      <c r="M36" s="18">
        <f t="shared" si="4"/>
        <v>10071</v>
      </c>
      <c r="N36" s="20">
        <f t="shared" si="1"/>
        <v>154538</v>
      </c>
    </row>
    <row r="37" spans="1:14" ht="15.75">
      <c r="A37" s="15" t="s">
        <v>12</v>
      </c>
      <c r="B37" s="21">
        <v>287981</v>
      </c>
      <c r="C37" s="22">
        <v>169475</v>
      </c>
      <c r="D37" s="18">
        <f t="shared" si="5"/>
        <v>118506</v>
      </c>
      <c r="E37" s="21">
        <v>103164</v>
      </c>
      <c r="F37" s="22">
        <v>40000</v>
      </c>
      <c r="G37" s="18">
        <f t="shared" si="2"/>
        <v>63164</v>
      </c>
      <c r="H37" s="21">
        <v>182231</v>
      </c>
      <c r="I37" s="22">
        <v>171202</v>
      </c>
      <c r="J37" s="18">
        <f t="shared" si="3"/>
        <v>11029</v>
      </c>
      <c r="K37" s="24">
        <v>72772</v>
      </c>
      <c r="L37" s="25">
        <v>35700</v>
      </c>
      <c r="M37" s="18">
        <f t="shared" si="4"/>
        <v>37072</v>
      </c>
      <c r="N37" s="20">
        <f t="shared" si="1"/>
        <v>229771</v>
      </c>
    </row>
    <row r="38" spans="1:14" ht="15.75">
      <c r="A38" s="15" t="s">
        <v>13</v>
      </c>
      <c r="B38" s="21">
        <v>503400</v>
      </c>
      <c r="C38" s="22">
        <v>4248</v>
      </c>
      <c r="D38" s="18">
        <f t="shared" si="5"/>
        <v>499152</v>
      </c>
      <c r="E38" s="21">
        <v>700636</v>
      </c>
      <c r="F38" s="22">
        <v>477148</v>
      </c>
      <c r="G38" s="18">
        <f t="shared" si="2"/>
        <v>223488</v>
      </c>
      <c r="H38" s="21">
        <v>353851</v>
      </c>
      <c r="I38" s="22">
        <v>0</v>
      </c>
      <c r="J38" s="18">
        <f t="shared" si="3"/>
        <v>353851</v>
      </c>
      <c r="K38" s="21">
        <v>125878</v>
      </c>
      <c r="L38" s="23">
        <v>44730</v>
      </c>
      <c r="M38" s="18">
        <f t="shared" si="4"/>
        <v>81148</v>
      </c>
      <c r="N38" s="20">
        <f t="shared" si="1"/>
        <v>1157639</v>
      </c>
    </row>
    <row r="39" spans="1:14" ht="15.75">
      <c r="A39" s="15" t="s">
        <v>20</v>
      </c>
      <c r="B39" s="21">
        <v>64700</v>
      </c>
      <c r="C39" s="22">
        <v>0</v>
      </c>
      <c r="D39" s="18">
        <f t="shared" si="5"/>
        <v>64700</v>
      </c>
      <c r="E39" s="21">
        <v>27891</v>
      </c>
      <c r="F39" s="22">
        <v>0</v>
      </c>
      <c r="G39" s="18">
        <f t="shared" si="2"/>
        <v>27891</v>
      </c>
      <c r="H39" s="21">
        <v>81071</v>
      </c>
      <c r="I39" s="22">
        <v>4329</v>
      </c>
      <c r="J39" s="18">
        <f t="shared" si="3"/>
        <v>76742</v>
      </c>
      <c r="K39" s="21">
        <v>33610</v>
      </c>
      <c r="L39" s="23">
        <v>21610</v>
      </c>
      <c r="M39" s="18">
        <f t="shared" si="4"/>
        <v>12000</v>
      </c>
      <c r="N39" s="20">
        <f t="shared" si="1"/>
        <v>181333</v>
      </c>
    </row>
    <row r="40" spans="1:14" ht="15.75">
      <c r="A40" s="15" t="s">
        <v>21</v>
      </c>
      <c r="B40" s="21">
        <v>107500</v>
      </c>
      <c r="C40" s="22">
        <v>27500</v>
      </c>
      <c r="D40" s="18">
        <f t="shared" si="5"/>
        <v>80000</v>
      </c>
      <c r="E40" s="21">
        <v>210714.39</v>
      </c>
      <c r="F40" s="22">
        <v>195808.25</v>
      </c>
      <c r="G40" s="18">
        <f t="shared" si="2"/>
        <v>14906.140000000014</v>
      </c>
      <c r="H40" s="21">
        <v>45744.58</v>
      </c>
      <c r="I40" s="22">
        <v>0</v>
      </c>
      <c r="J40" s="18">
        <f t="shared" si="3"/>
        <v>45744.58</v>
      </c>
      <c r="K40" s="21">
        <v>67712.28</v>
      </c>
      <c r="L40" s="23">
        <v>16910</v>
      </c>
      <c r="M40" s="18">
        <f t="shared" si="4"/>
        <v>50802.28</v>
      </c>
      <c r="N40" s="20">
        <f t="shared" si="1"/>
        <v>191453</v>
      </c>
    </row>
    <row r="41" spans="1:14" ht="16.5" thickBot="1">
      <c r="A41" s="15" t="s">
        <v>22</v>
      </c>
      <c r="B41" s="21">
        <v>67428</v>
      </c>
      <c r="C41" s="22">
        <v>0</v>
      </c>
      <c r="D41" s="18">
        <f t="shared" si="5"/>
        <v>67428</v>
      </c>
      <c r="E41" s="21">
        <v>84007</v>
      </c>
      <c r="F41" s="22">
        <v>57239</v>
      </c>
      <c r="G41" s="18">
        <f>E41-F41</f>
        <v>26768</v>
      </c>
      <c r="H41" s="21">
        <v>139855</v>
      </c>
      <c r="I41" s="22">
        <v>88017</v>
      </c>
      <c r="J41" s="18">
        <f t="shared" si="3"/>
        <v>51838</v>
      </c>
      <c r="K41" s="21">
        <v>51199</v>
      </c>
      <c r="L41" s="23">
        <v>32349</v>
      </c>
      <c r="M41" s="18">
        <f t="shared" si="4"/>
        <v>18850</v>
      </c>
      <c r="N41" s="20">
        <f>SUM(M41,J41,G41,D41)</f>
        <v>164884</v>
      </c>
    </row>
    <row r="42" spans="1:14" ht="16.5" thickBot="1">
      <c r="A42" s="1" t="s">
        <v>14</v>
      </c>
      <c r="B42" s="26">
        <f>SUM(B8:B41)</f>
        <v>7269794</v>
      </c>
      <c r="C42" s="27">
        <f>SUM(C8:C41)</f>
        <v>1795309</v>
      </c>
      <c r="D42" s="28">
        <f>B42-C42</f>
        <v>5474485</v>
      </c>
      <c r="E42" s="26">
        <f>SUM(E8:E41)</f>
        <v>14416437.880000003</v>
      </c>
      <c r="F42" s="27">
        <f>SUM(F8:F41)</f>
        <v>9579536.95</v>
      </c>
      <c r="G42" s="28">
        <f>E42-F42</f>
        <v>4836900.930000003</v>
      </c>
      <c r="H42" s="26">
        <f>SUM(H8:H41)</f>
        <v>12640869.67</v>
      </c>
      <c r="I42" s="27">
        <f>SUM(I8:I41)</f>
        <v>5445738.03</v>
      </c>
      <c r="J42" s="28">
        <f>H42-I42</f>
        <v>7195131.64</v>
      </c>
      <c r="K42" s="26">
        <f>SUM(K8:K41)</f>
        <v>6241476.33</v>
      </c>
      <c r="L42" s="27">
        <f>SUM(L8:L41)</f>
        <v>3239155.6100000003</v>
      </c>
      <c r="M42" s="28">
        <f>K42-L42</f>
        <v>3002320.7199999997</v>
      </c>
      <c r="N42" s="29">
        <f t="shared" si="1"/>
        <v>20508838.290000003</v>
      </c>
    </row>
    <row r="44" ht="12.75">
      <c r="A44" s="11" t="s">
        <v>64</v>
      </c>
    </row>
  </sheetData>
  <sheetProtection/>
  <mergeCells count="6">
    <mergeCell ref="A2:N2"/>
    <mergeCell ref="A6:A7"/>
    <mergeCell ref="E6:G6"/>
    <mergeCell ref="K6:M6"/>
    <mergeCell ref="B6:D6"/>
    <mergeCell ref="H6:J6"/>
  </mergeCells>
  <printOptions/>
  <pageMargins left="0.7874015748031497" right="0.5511811023622047" top="0.32" bottom="0" header="0.1968503937007874" footer="0.1968503937007874"/>
  <pageSetup fitToHeight="1" fitToWidth="1" horizontalDpi="600" verticalDpi="600" orientation="landscape" paperSize="9" scale="69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8"/>
  <sheetViews>
    <sheetView showGridLines="0"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9.00390625" defaultRowHeight="12.75"/>
  <cols>
    <col min="1" max="1" width="30.625" style="0" customWidth="1"/>
    <col min="2" max="2" width="13.25390625" style="0" customWidth="1"/>
    <col min="3" max="3" width="12.75390625" style="0" customWidth="1"/>
    <col min="4" max="4" width="13.00390625" style="0" customWidth="1"/>
    <col min="5" max="5" width="11.625" style="0" customWidth="1"/>
    <col min="6" max="6" width="12.125" style="0" customWidth="1"/>
    <col min="7" max="7" width="11.75390625" style="0" customWidth="1"/>
    <col min="8" max="8" width="11.875" style="0" customWidth="1"/>
    <col min="9" max="9" width="12.25390625" style="0" customWidth="1"/>
    <col min="10" max="10" width="11.75390625" style="0" customWidth="1"/>
    <col min="11" max="11" width="1.875" style="0" customWidth="1"/>
    <col min="12" max="12" width="10.125" style="0" customWidth="1"/>
  </cols>
  <sheetData>
    <row r="1" ht="12.75">
      <c r="A1" t="s">
        <v>53</v>
      </c>
    </row>
    <row r="2" spans="1:10" ht="22.5" customHeight="1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4"/>
      <c r="B4" s="5"/>
      <c r="C4" s="5"/>
      <c r="D4" s="5"/>
      <c r="E4" s="5"/>
      <c r="F4" s="5"/>
      <c r="G4" s="5"/>
      <c r="H4" s="5"/>
      <c r="I4" s="5"/>
      <c r="J4" s="34" t="s">
        <v>43</v>
      </c>
    </row>
    <row r="5" spans="1:12" ht="19.5" customHeight="1">
      <c r="A5" s="58" t="s">
        <v>32</v>
      </c>
      <c r="B5" s="54" t="s">
        <v>27</v>
      </c>
      <c r="C5" s="54" t="s">
        <v>28</v>
      </c>
      <c r="D5" s="56" t="s">
        <v>29</v>
      </c>
      <c r="E5" s="52" t="s">
        <v>30</v>
      </c>
      <c r="F5" s="52"/>
      <c r="G5" s="52"/>
      <c r="H5" s="52" t="s">
        <v>31</v>
      </c>
      <c r="I5" s="52"/>
      <c r="J5" s="53"/>
      <c r="K5" s="3"/>
      <c r="L5" s="3"/>
    </row>
    <row r="6" spans="1:12" ht="19.5" customHeight="1" thickBot="1">
      <c r="A6" s="59"/>
      <c r="B6" s="55"/>
      <c r="C6" s="55"/>
      <c r="D6" s="57"/>
      <c r="E6" s="35" t="s">
        <v>58</v>
      </c>
      <c r="F6" s="35" t="s">
        <v>33</v>
      </c>
      <c r="G6" s="35" t="s">
        <v>59</v>
      </c>
      <c r="H6" s="35" t="s">
        <v>58</v>
      </c>
      <c r="I6" s="35" t="s">
        <v>33</v>
      </c>
      <c r="J6" s="36" t="s">
        <v>59</v>
      </c>
      <c r="K6" s="3"/>
      <c r="L6" s="3"/>
    </row>
    <row r="7" spans="1:12" ht="19.5" customHeight="1">
      <c r="A7" s="30" t="s">
        <v>54</v>
      </c>
      <c r="B7" s="37">
        <v>1756372.85</v>
      </c>
      <c r="C7" s="37">
        <v>2051916.42</v>
      </c>
      <c r="D7" s="37">
        <f aca="true" t="shared" si="0" ref="D7:D40">C7-B7</f>
        <v>295543.56999999983</v>
      </c>
      <c r="E7" s="37">
        <v>6360</v>
      </c>
      <c r="F7" s="37">
        <v>150000</v>
      </c>
      <c r="G7" s="37">
        <f aca="true" t="shared" si="1" ref="G7:G40">E7+F7</f>
        <v>156360</v>
      </c>
      <c r="H7" s="37">
        <v>60432</v>
      </c>
      <c r="I7" s="37">
        <v>145543.57</v>
      </c>
      <c r="J7" s="38">
        <f aca="true" t="shared" si="2" ref="J7:J40">H7+I7</f>
        <v>205975.57</v>
      </c>
      <c r="K7" s="3"/>
      <c r="L7" s="3"/>
    </row>
    <row r="8" spans="1:12" ht="19.5" customHeight="1">
      <c r="A8" s="31" t="s">
        <v>45</v>
      </c>
      <c r="B8" s="37">
        <v>1601839.97</v>
      </c>
      <c r="C8" s="37">
        <v>1899954.8</v>
      </c>
      <c r="D8" s="37">
        <f t="shared" si="0"/>
        <v>298114.8300000001</v>
      </c>
      <c r="E8" s="37">
        <v>255494</v>
      </c>
      <c r="F8" s="37">
        <v>144506</v>
      </c>
      <c r="G8" s="37">
        <f>E8+F8</f>
        <v>400000</v>
      </c>
      <c r="H8" s="37">
        <v>315122.56</v>
      </c>
      <c r="I8" s="37">
        <v>63294.83</v>
      </c>
      <c r="J8" s="38">
        <f t="shared" si="2"/>
        <v>378417.39</v>
      </c>
      <c r="K8" s="3"/>
      <c r="L8" s="10"/>
    </row>
    <row r="9" spans="1:12" ht="19.5" customHeight="1">
      <c r="A9" s="31" t="s">
        <v>1</v>
      </c>
      <c r="B9" s="37">
        <v>940301.4</v>
      </c>
      <c r="C9" s="37">
        <v>1025639.52</v>
      </c>
      <c r="D9" s="37">
        <f>C9-B9</f>
        <v>85338.12</v>
      </c>
      <c r="E9" s="37">
        <v>200000</v>
      </c>
      <c r="F9" s="37">
        <v>50000</v>
      </c>
      <c r="G9" s="37">
        <f t="shared" si="1"/>
        <v>250000</v>
      </c>
      <c r="H9" s="37">
        <v>49554</v>
      </c>
      <c r="I9" s="37">
        <v>35338.12</v>
      </c>
      <c r="J9" s="38">
        <f t="shared" si="2"/>
        <v>84892.12</v>
      </c>
      <c r="K9" s="3"/>
      <c r="L9" s="10"/>
    </row>
    <row r="10" spans="1:12" ht="19.5" customHeight="1">
      <c r="A10" s="31" t="s">
        <v>61</v>
      </c>
      <c r="B10" s="37">
        <v>2689462.4</v>
      </c>
      <c r="C10" s="37">
        <v>2970760.26</v>
      </c>
      <c r="D10" s="37">
        <f t="shared" si="0"/>
        <v>281297.85999999987</v>
      </c>
      <c r="E10" s="37">
        <v>558322</v>
      </c>
      <c r="F10" s="37">
        <v>41678</v>
      </c>
      <c r="G10" s="37">
        <f t="shared" si="1"/>
        <v>600000</v>
      </c>
      <c r="H10" s="37">
        <v>384669.43</v>
      </c>
      <c r="I10" s="37">
        <v>63295.86</v>
      </c>
      <c r="J10" s="38">
        <f t="shared" si="2"/>
        <v>447965.29</v>
      </c>
      <c r="K10" s="3"/>
      <c r="L10" s="10"/>
    </row>
    <row r="11" spans="1:12" ht="19.5" customHeight="1">
      <c r="A11" s="31" t="s">
        <v>46</v>
      </c>
      <c r="B11" s="37">
        <v>1102825.27</v>
      </c>
      <c r="C11" s="37">
        <v>1400322.69</v>
      </c>
      <c r="D11" s="37">
        <f t="shared" si="0"/>
        <v>297497.4199999999</v>
      </c>
      <c r="E11" s="37">
        <v>121520</v>
      </c>
      <c r="F11" s="37">
        <v>220000</v>
      </c>
      <c r="G11" s="37">
        <f t="shared" si="1"/>
        <v>341520</v>
      </c>
      <c r="H11" s="37">
        <v>753738</v>
      </c>
      <c r="I11" s="37">
        <v>77497</v>
      </c>
      <c r="J11" s="38">
        <f t="shared" si="2"/>
        <v>831235</v>
      </c>
      <c r="K11" s="3"/>
      <c r="L11" s="10"/>
    </row>
    <row r="12" spans="1:12" ht="19.5" customHeight="1">
      <c r="A12" s="31" t="s">
        <v>49</v>
      </c>
      <c r="B12" s="37">
        <v>657517.07</v>
      </c>
      <c r="C12" s="37">
        <v>957244.34</v>
      </c>
      <c r="D12" s="37">
        <f t="shared" si="0"/>
        <v>299727.27</v>
      </c>
      <c r="E12" s="37">
        <v>400000</v>
      </c>
      <c r="F12" s="37">
        <v>100000</v>
      </c>
      <c r="G12" s="37">
        <f t="shared" si="1"/>
        <v>500000</v>
      </c>
      <c r="H12" s="37">
        <v>261952.89</v>
      </c>
      <c r="I12" s="37">
        <v>199727.27</v>
      </c>
      <c r="J12" s="38">
        <f t="shared" si="2"/>
        <v>461680.16000000003</v>
      </c>
      <c r="K12" s="3"/>
      <c r="L12" s="10"/>
    </row>
    <row r="13" spans="1:12" ht="19.5" customHeight="1">
      <c r="A13" s="31" t="s">
        <v>2</v>
      </c>
      <c r="B13" s="37">
        <v>192405.48</v>
      </c>
      <c r="C13" s="37">
        <v>486060.56</v>
      </c>
      <c r="D13" s="37">
        <f>C13-B13</f>
        <v>293655.07999999996</v>
      </c>
      <c r="E13" s="37">
        <v>313393</v>
      </c>
      <c r="F13" s="37">
        <v>43000</v>
      </c>
      <c r="G13" s="37">
        <f>E13+F13</f>
        <v>356393</v>
      </c>
      <c r="H13" s="37">
        <v>151714</v>
      </c>
      <c r="I13" s="37">
        <v>250655.08</v>
      </c>
      <c r="J13" s="38">
        <f>H13+I13</f>
        <v>402369.07999999996</v>
      </c>
      <c r="K13" s="3"/>
      <c r="L13" s="10"/>
    </row>
    <row r="14" spans="1:12" ht="19.5" customHeight="1">
      <c r="A14" s="32" t="s">
        <v>63</v>
      </c>
      <c r="B14" s="39">
        <v>2057593.28</v>
      </c>
      <c r="C14" s="39">
        <v>2352646.68</v>
      </c>
      <c r="D14" s="37">
        <f t="shared" si="0"/>
        <v>295053.40000000014</v>
      </c>
      <c r="E14" s="39">
        <v>266043</v>
      </c>
      <c r="F14" s="39">
        <v>0</v>
      </c>
      <c r="G14" s="39">
        <f t="shared" si="1"/>
        <v>266043</v>
      </c>
      <c r="H14" s="39">
        <v>378597</v>
      </c>
      <c r="I14" s="39">
        <v>295053.4</v>
      </c>
      <c r="J14" s="40">
        <f t="shared" si="2"/>
        <v>673650.4</v>
      </c>
      <c r="K14" s="3"/>
      <c r="L14" s="10"/>
    </row>
    <row r="15" spans="1:12" ht="19.5" customHeight="1">
      <c r="A15" s="31" t="s">
        <v>56</v>
      </c>
      <c r="B15" s="37">
        <v>749650.19</v>
      </c>
      <c r="C15" s="37">
        <v>1046632</v>
      </c>
      <c r="D15" s="37">
        <f t="shared" si="0"/>
        <v>296981.81000000006</v>
      </c>
      <c r="E15" s="37">
        <v>232117</v>
      </c>
      <c r="F15" s="37">
        <v>167883</v>
      </c>
      <c r="G15" s="37">
        <f t="shared" si="1"/>
        <v>400000</v>
      </c>
      <c r="H15" s="37">
        <v>250350.16</v>
      </c>
      <c r="I15" s="37">
        <v>129098.81</v>
      </c>
      <c r="J15" s="38">
        <f t="shared" si="2"/>
        <v>379448.97</v>
      </c>
      <c r="K15" s="3"/>
      <c r="L15" s="10"/>
    </row>
    <row r="16" spans="1:12" ht="19.5" customHeight="1">
      <c r="A16" s="31" t="s">
        <v>48</v>
      </c>
      <c r="B16" s="37">
        <v>723214.29</v>
      </c>
      <c r="C16" s="37">
        <v>797369.98</v>
      </c>
      <c r="D16" s="37">
        <f t="shared" si="0"/>
        <v>74155.68999999994</v>
      </c>
      <c r="E16" s="37">
        <v>216309</v>
      </c>
      <c r="F16" s="37">
        <v>50000</v>
      </c>
      <c r="G16" s="37">
        <f t="shared" si="1"/>
        <v>266309</v>
      </c>
      <c r="H16" s="37">
        <v>406530</v>
      </c>
      <c r="I16" s="37">
        <v>24155.69</v>
      </c>
      <c r="J16" s="38">
        <f t="shared" si="2"/>
        <v>430685.69</v>
      </c>
      <c r="K16" s="3"/>
      <c r="L16" s="10"/>
    </row>
    <row r="17" spans="1:12" ht="19.5" customHeight="1">
      <c r="A17" s="31" t="s">
        <v>3</v>
      </c>
      <c r="B17" s="37">
        <v>880771.7</v>
      </c>
      <c r="C17" s="37">
        <v>977648.64</v>
      </c>
      <c r="D17" s="37">
        <f t="shared" si="0"/>
        <v>96876.94000000006</v>
      </c>
      <c r="E17" s="37">
        <v>113614</v>
      </c>
      <c r="F17" s="37">
        <v>20000</v>
      </c>
      <c r="G17" s="37">
        <f t="shared" si="1"/>
        <v>133614</v>
      </c>
      <c r="H17" s="37">
        <v>18185.91</v>
      </c>
      <c r="I17" s="37">
        <v>76876.94</v>
      </c>
      <c r="J17" s="38">
        <f t="shared" si="2"/>
        <v>95062.85</v>
      </c>
      <c r="K17" s="3"/>
      <c r="L17" s="10"/>
    </row>
    <row r="18" spans="1:12" ht="19.5" customHeight="1">
      <c r="A18" s="31" t="s">
        <v>4</v>
      </c>
      <c r="B18" s="37">
        <v>892720.71</v>
      </c>
      <c r="C18" s="37">
        <v>1603002.98</v>
      </c>
      <c r="D18" s="37">
        <f t="shared" si="0"/>
        <v>710282.27</v>
      </c>
      <c r="E18" s="37">
        <v>600505</v>
      </c>
      <c r="F18" s="37">
        <v>300000</v>
      </c>
      <c r="G18" s="37">
        <f t="shared" si="1"/>
        <v>900505</v>
      </c>
      <c r="H18" s="37">
        <v>807643.64</v>
      </c>
      <c r="I18" s="37">
        <v>410282.27</v>
      </c>
      <c r="J18" s="38">
        <f t="shared" si="2"/>
        <v>1217925.9100000001</v>
      </c>
      <c r="K18" s="3"/>
      <c r="L18" s="10"/>
    </row>
    <row r="19" spans="1:12" ht="19.5" customHeight="1">
      <c r="A19" s="31" t="s">
        <v>5</v>
      </c>
      <c r="B19" s="37">
        <v>1069179.78</v>
      </c>
      <c r="C19" s="37">
        <v>1321533.13</v>
      </c>
      <c r="D19" s="37">
        <f t="shared" si="0"/>
        <v>252353.34999999986</v>
      </c>
      <c r="E19" s="37">
        <v>54677</v>
      </c>
      <c r="F19" s="37">
        <v>176647</v>
      </c>
      <c r="G19" s="37">
        <f t="shared" si="1"/>
        <v>231324</v>
      </c>
      <c r="H19" s="37">
        <v>42142</v>
      </c>
      <c r="I19" s="37">
        <v>75706.35</v>
      </c>
      <c r="J19" s="38">
        <f t="shared" si="2"/>
        <v>117848.35</v>
      </c>
      <c r="K19" s="3"/>
      <c r="L19" s="10"/>
    </row>
    <row r="20" spans="1:12" ht="19.5" customHeight="1">
      <c r="A20" s="31" t="s">
        <v>6</v>
      </c>
      <c r="B20" s="37">
        <v>828799.71</v>
      </c>
      <c r="C20" s="37">
        <v>1114875.44</v>
      </c>
      <c r="D20" s="37">
        <f t="shared" si="0"/>
        <v>286075.73</v>
      </c>
      <c r="E20" s="37">
        <v>120280</v>
      </c>
      <c r="F20" s="37">
        <v>228000</v>
      </c>
      <c r="G20" s="37">
        <f t="shared" si="1"/>
        <v>348280</v>
      </c>
      <c r="H20" s="37">
        <v>699582</v>
      </c>
      <c r="I20" s="37">
        <v>58075.73</v>
      </c>
      <c r="J20" s="38">
        <f t="shared" si="2"/>
        <v>757657.73</v>
      </c>
      <c r="K20" s="3"/>
      <c r="L20" s="10"/>
    </row>
    <row r="21" spans="1:12" ht="19.5" customHeight="1">
      <c r="A21" s="31" t="s">
        <v>50</v>
      </c>
      <c r="B21" s="37">
        <v>467982.49</v>
      </c>
      <c r="C21" s="37">
        <v>648854</v>
      </c>
      <c r="D21" s="37">
        <f t="shared" si="0"/>
        <v>180871.51</v>
      </c>
      <c r="E21" s="37">
        <v>495790</v>
      </c>
      <c r="F21" s="39">
        <v>144500</v>
      </c>
      <c r="G21" s="39">
        <f t="shared" si="1"/>
        <v>640290</v>
      </c>
      <c r="H21" s="39">
        <v>743685.8</v>
      </c>
      <c r="I21" s="39">
        <v>36371.51</v>
      </c>
      <c r="J21" s="38">
        <f t="shared" si="2"/>
        <v>780057.31</v>
      </c>
      <c r="K21" s="3"/>
      <c r="L21" s="10"/>
    </row>
    <row r="22" spans="1:12" ht="19.5" customHeight="1">
      <c r="A22" s="31" t="s">
        <v>51</v>
      </c>
      <c r="B22" s="37">
        <v>82144.24</v>
      </c>
      <c r="C22" s="37">
        <v>138060</v>
      </c>
      <c r="D22" s="37">
        <f t="shared" si="0"/>
        <v>55915.759999999995</v>
      </c>
      <c r="E22" s="37">
        <v>26498</v>
      </c>
      <c r="F22" s="37">
        <v>44700</v>
      </c>
      <c r="G22" s="37">
        <f t="shared" si="1"/>
        <v>71198</v>
      </c>
      <c r="H22" s="37">
        <v>165107</v>
      </c>
      <c r="I22" s="37">
        <v>11215.76</v>
      </c>
      <c r="J22" s="38">
        <f t="shared" si="2"/>
        <v>176322.76</v>
      </c>
      <c r="K22" s="3"/>
      <c r="L22" s="10"/>
    </row>
    <row r="23" spans="1:12" ht="19.5" customHeight="1">
      <c r="A23" s="31" t="s">
        <v>8</v>
      </c>
      <c r="B23" s="37">
        <v>50265.14</v>
      </c>
      <c r="C23" s="37">
        <v>87406.1</v>
      </c>
      <c r="D23" s="37">
        <f t="shared" si="0"/>
        <v>37140.96000000001</v>
      </c>
      <c r="E23" s="37">
        <v>30900</v>
      </c>
      <c r="F23" s="37">
        <v>29100</v>
      </c>
      <c r="G23" s="37">
        <f t="shared" si="1"/>
        <v>60000</v>
      </c>
      <c r="H23" s="37">
        <v>11352.68</v>
      </c>
      <c r="I23" s="37">
        <v>8040.96</v>
      </c>
      <c r="J23" s="38">
        <f t="shared" si="2"/>
        <v>19393.64</v>
      </c>
      <c r="K23" s="3"/>
      <c r="L23" s="10"/>
    </row>
    <row r="24" spans="1:12" ht="19.5" customHeight="1">
      <c r="A24" s="32" t="s">
        <v>15</v>
      </c>
      <c r="B24" s="39">
        <v>31345</v>
      </c>
      <c r="C24" s="39">
        <v>38800</v>
      </c>
      <c r="D24" s="39">
        <f>C24-B24</f>
        <v>7455</v>
      </c>
      <c r="E24" s="39">
        <v>25000</v>
      </c>
      <c r="F24" s="39">
        <v>5000</v>
      </c>
      <c r="G24" s="39">
        <f t="shared" si="1"/>
        <v>30000</v>
      </c>
      <c r="H24" s="39">
        <v>22504</v>
      </c>
      <c r="I24" s="39">
        <v>2455</v>
      </c>
      <c r="J24" s="40">
        <f>H24+I24</f>
        <v>24959</v>
      </c>
      <c r="K24" s="3"/>
      <c r="L24" s="10"/>
    </row>
    <row r="25" spans="1:12" ht="19.5" customHeight="1">
      <c r="A25" s="32" t="s">
        <v>24</v>
      </c>
      <c r="B25" s="39">
        <v>1458</v>
      </c>
      <c r="C25" s="39">
        <v>75613.6</v>
      </c>
      <c r="D25" s="39">
        <f t="shared" si="0"/>
        <v>74155.6</v>
      </c>
      <c r="E25" s="39">
        <v>65784</v>
      </c>
      <c r="F25" s="39">
        <v>50000</v>
      </c>
      <c r="G25" s="39">
        <f t="shared" si="1"/>
        <v>115784</v>
      </c>
      <c r="H25" s="39">
        <v>129625</v>
      </c>
      <c r="I25" s="39">
        <v>24155.6</v>
      </c>
      <c r="J25" s="40">
        <f t="shared" si="2"/>
        <v>153780.6</v>
      </c>
      <c r="K25" s="3"/>
      <c r="L25" s="10"/>
    </row>
    <row r="26" spans="1:12" ht="19.5" customHeight="1">
      <c r="A26" s="31" t="s">
        <v>9</v>
      </c>
      <c r="B26" s="37">
        <v>9334.06</v>
      </c>
      <c r="C26" s="37">
        <v>37430</v>
      </c>
      <c r="D26" s="39">
        <f t="shared" si="0"/>
        <v>28095.940000000002</v>
      </c>
      <c r="E26" s="37">
        <v>34990</v>
      </c>
      <c r="F26" s="37">
        <v>22400</v>
      </c>
      <c r="G26" s="39">
        <f t="shared" si="1"/>
        <v>57390</v>
      </c>
      <c r="H26" s="37">
        <v>99400</v>
      </c>
      <c r="I26" s="37">
        <v>5695.94</v>
      </c>
      <c r="J26" s="40">
        <f t="shared" si="2"/>
        <v>105095.94</v>
      </c>
      <c r="K26" s="3"/>
      <c r="L26" s="10"/>
    </row>
    <row r="27" spans="1:12" ht="19.5" customHeight="1">
      <c r="A27" s="31" t="s">
        <v>25</v>
      </c>
      <c r="B27" s="37">
        <v>6972</v>
      </c>
      <c r="C27" s="37">
        <v>61823</v>
      </c>
      <c r="D27" s="39">
        <f t="shared" si="0"/>
        <v>54851</v>
      </c>
      <c r="E27" s="37">
        <v>149027</v>
      </c>
      <c r="F27" s="37">
        <v>27000</v>
      </c>
      <c r="G27" s="39">
        <f t="shared" si="1"/>
        <v>176027</v>
      </c>
      <c r="H27" s="37">
        <v>218863</v>
      </c>
      <c r="I27" s="37">
        <v>27851</v>
      </c>
      <c r="J27" s="40">
        <f t="shared" si="2"/>
        <v>246714</v>
      </c>
      <c r="K27" s="3"/>
      <c r="L27" s="10"/>
    </row>
    <row r="28" spans="1:12" ht="19.5" customHeight="1">
      <c r="A28" s="31" t="s">
        <v>26</v>
      </c>
      <c r="B28" s="37">
        <v>209388.11</v>
      </c>
      <c r="C28" s="37">
        <v>274678</v>
      </c>
      <c r="D28" s="39">
        <f t="shared" si="0"/>
        <v>65289.890000000014</v>
      </c>
      <c r="E28" s="37">
        <v>67852</v>
      </c>
      <c r="F28" s="37">
        <v>52200</v>
      </c>
      <c r="G28" s="39">
        <f t="shared" si="1"/>
        <v>120052</v>
      </c>
      <c r="H28" s="37">
        <v>285177</v>
      </c>
      <c r="I28" s="37">
        <v>13089.89</v>
      </c>
      <c r="J28" s="40">
        <f t="shared" si="2"/>
        <v>298266.89</v>
      </c>
      <c r="K28" s="3"/>
      <c r="L28" s="10"/>
    </row>
    <row r="29" spans="1:12" ht="19.5" customHeight="1">
      <c r="A29" s="32" t="s">
        <v>10</v>
      </c>
      <c r="B29" s="39">
        <v>96264</v>
      </c>
      <c r="C29" s="39">
        <v>108970</v>
      </c>
      <c r="D29" s="39">
        <f>C29-B29</f>
        <v>12706</v>
      </c>
      <c r="E29" s="39">
        <v>50000</v>
      </c>
      <c r="F29" s="39">
        <v>5000</v>
      </c>
      <c r="G29" s="39">
        <f t="shared" si="1"/>
        <v>55000</v>
      </c>
      <c r="H29" s="39">
        <v>54727</v>
      </c>
      <c r="I29" s="39">
        <v>7706</v>
      </c>
      <c r="J29" s="40">
        <f t="shared" si="2"/>
        <v>62433</v>
      </c>
      <c r="K29" s="3"/>
      <c r="L29" s="10"/>
    </row>
    <row r="30" spans="1:12" ht="19.5" customHeight="1">
      <c r="A30" s="31" t="s">
        <v>16</v>
      </c>
      <c r="B30" s="37">
        <v>117824.8</v>
      </c>
      <c r="C30" s="37">
        <v>171420</v>
      </c>
      <c r="D30" s="39">
        <f t="shared" si="0"/>
        <v>53595.2</v>
      </c>
      <c r="E30" s="37">
        <v>75000</v>
      </c>
      <c r="F30" s="37">
        <v>3000</v>
      </c>
      <c r="G30" s="39">
        <f t="shared" si="1"/>
        <v>78000</v>
      </c>
      <c r="H30" s="37">
        <v>55210.28</v>
      </c>
      <c r="I30" s="37">
        <v>50595.2</v>
      </c>
      <c r="J30" s="40">
        <f t="shared" si="2"/>
        <v>105805.48</v>
      </c>
      <c r="K30" s="3"/>
      <c r="L30" s="10"/>
    </row>
    <row r="31" spans="1:12" ht="19.5" customHeight="1">
      <c r="A31" s="32" t="s">
        <v>52</v>
      </c>
      <c r="B31" s="39">
        <v>108816.27</v>
      </c>
      <c r="C31" s="39">
        <v>161760</v>
      </c>
      <c r="D31" s="39">
        <f t="shared" si="0"/>
        <v>52943.729999999996</v>
      </c>
      <c r="E31" s="39">
        <v>41740</v>
      </c>
      <c r="F31" s="39">
        <v>42250</v>
      </c>
      <c r="G31" s="39">
        <f t="shared" si="1"/>
        <v>83990</v>
      </c>
      <c r="H31" s="39">
        <v>58291.92</v>
      </c>
      <c r="I31" s="39">
        <v>10693.73</v>
      </c>
      <c r="J31" s="40">
        <f t="shared" si="2"/>
        <v>68985.65</v>
      </c>
      <c r="K31" s="3"/>
      <c r="L31" s="10"/>
    </row>
    <row r="32" spans="1:12" ht="19.5" customHeight="1">
      <c r="A32" s="31" t="s">
        <v>17</v>
      </c>
      <c r="B32" s="37">
        <v>7662</v>
      </c>
      <c r="C32" s="37">
        <v>14610</v>
      </c>
      <c r="D32" s="39">
        <f t="shared" si="0"/>
        <v>6948</v>
      </c>
      <c r="E32" s="37">
        <v>42784</v>
      </c>
      <c r="F32" s="37">
        <v>5550</v>
      </c>
      <c r="G32" s="39">
        <f t="shared" si="1"/>
        <v>48334</v>
      </c>
      <c r="H32" s="37">
        <v>23848</v>
      </c>
      <c r="I32" s="37">
        <v>1398</v>
      </c>
      <c r="J32" s="40">
        <f t="shared" si="2"/>
        <v>25246</v>
      </c>
      <c r="K32" s="3"/>
      <c r="L32" s="10"/>
    </row>
    <row r="33" spans="1:12" ht="19.5" customHeight="1">
      <c r="A33" s="31" t="s">
        <v>18</v>
      </c>
      <c r="B33" s="37">
        <v>28161.5</v>
      </c>
      <c r="C33" s="37">
        <v>59325</v>
      </c>
      <c r="D33" s="39">
        <f t="shared" si="0"/>
        <v>31163.5</v>
      </c>
      <c r="E33" s="37">
        <v>62700</v>
      </c>
      <c r="F33" s="37">
        <v>17200</v>
      </c>
      <c r="G33" s="39">
        <f t="shared" si="1"/>
        <v>79900</v>
      </c>
      <c r="H33" s="37">
        <v>40571</v>
      </c>
      <c r="I33" s="37">
        <v>13963.5</v>
      </c>
      <c r="J33" s="40">
        <f t="shared" si="2"/>
        <v>54534.5</v>
      </c>
      <c r="K33" s="3"/>
      <c r="L33" s="10"/>
    </row>
    <row r="34" spans="1:12" ht="19.5" customHeight="1">
      <c r="A34" s="31" t="s">
        <v>11</v>
      </c>
      <c r="B34" s="37">
        <v>325724.53</v>
      </c>
      <c r="C34" s="37">
        <v>473270</v>
      </c>
      <c r="D34" s="39">
        <f t="shared" si="0"/>
        <v>147545.46999999997</v>
      </c>
      <c r="E34" s="37">
        <v>0</v>
      </c>
      <c r="F34" s="37">
        <v>118000</v>
      </c>
      <c r="G34" s="39">
        <f t="shared" si="1"/>
        <v>118000</v>
      </c>
      <c r="H34" s="37">
        <v>72013.79</v>
      </c>
      <c r="I34" s="37">
        <v>29545.47</v>
      </c>
      <c r="J34" s="40">
        <f t="shared" si="2"/>
        <v>101559.26</v>
      </c>
      <c r="K34" s="3"/>
      <c r="L34" s="10"/>
    </row>
    <row r="35" spans="1:12" ht="19.5" customHeight="1">
      <c r="A35" s="31" t="s">
        <v>19</v>
      </c>
      <c r="B35" s="37">
        <v>4221</v>
      </c>
      <c r="C35" s="37">
        <v>15946</v>
      </c>
      <c r="D35" s="39">
        <f t="shared" si="0"/>
        <v>11725</v>
      </c>
      <c r="E35" s="37">
        <v>18000</v>
      </c>
      <c r="F35" s="37">
        <v>2000</v>
      </c>
      <c r="G35" s="39">
        <f t="shared" si="1"/>
        <v>20000</v>
      </c>
      <c r="H35" s="37">
        <v>95338</v>
      </c>
      <c r="I35" s="37">
        <v>9725</v>
      </c>
      <c r="J35" s="40">
        <f t="shared" si="2"/>
        <v>105063</v>
      </c>
      <c r="K35" s="3"/>
      <c r="L35" s="10"/>
    </row>
    <row r="36" spans="1:12" ht="19.5" customHeight="1">
      <c r="A36" s="31" t="s">
        <v>12</v>
      </c>
      <c r="B36" s="37">
        <v>213353.35</v>
      </c>
      <c r="C36" s="37">
        <v>444360</v>
      </c>
      <c r="D36" s="39">
        <f t="shared" si="0"/>
        <v>231006.65</v>
      </c>
      <c r="E36" s="37">
        <v>118506</v>
      </c>
      <c r="F36" s="37">
        <v>81000</v>
      </c>
      <c r="G36" s="39">
        <f t="shared" si="1"/>
        <v>199506</v>
      </c>
      <c r="H36" s="37">
        <v>11029</v>
      </c>
      <c r="I36" s="37">
        <v>150007</v>
      </c>
      <c r="J36" s="40">
        <f t="shared" si="2"/>
        <v>161036</v>
      </c>
      <c r="K36" s="3"/>
      <c r="L36" s="10"/>
    </row>
    <row r="37" spans="1:12" ht="19.5" customHeight="1">
      <c r="A37" s="31" t="s">
        <v>13</v>
      </c>
      <c r="B37" s="37">
        <v>165091</v>
      </c>
      <c r="C37" s="37">
        <v>459999</v>
      </c>
      <c r="D37" s="39">
        <f t="shared" si="0"/>
        <v>294908</v>
      </c>
      <c r="E37" s="37">
        <v>499152</v>
      </c>
      <c r="F37" s="37">
        <v>140000</v>
      </c>
      <c r="G37" s="39">
        <f t="shared" si="1"/>
        <v>639152</v>
      </c>
      <c r="H37" s="37">
        <v>353851</v>
      </c>
      <c r="I37" s="37">
        <v>154908</v>
      </c>
      <c r="J37" s="40">
        <f t="shared" si="2"/>
        <v>508759</v>
      </c>
      <c r="K37" s="3"/>
      <c r="L37" s="10"/>
    </row>
    <row r="38" spans="1:12" ht="19.5" customHeight="1">
      <c r="A38" s="31" t="s">
        <v>20</v>
      </c>
      <c r="B38" s="37">
        <v>22896</v>
      </c>
      <c r="C38" s="37">
        <v>44652</v>
      </c>
      <c r="D38" s="39">
        <f t="shared" si="0"/>
        <v>21756</v>
      </c>
      <c r="E38" s="37">
        <v>64700</v>
      </c>
      <c r="F38" s="37">
        <v>17400</v>
      </c>
      <c r="G38" s="39">
        <f t="shared" si="1"/>
        <v>82100</v>
      </c>
      <c r="H38" s="37">
        <v>76742</v>
      </c>
      <c r="I38" s="37">
        <v>4356</v>
      </c>
      <c r="J38" s="40">
        <f t="shared" si="2"/>
        <v>81098</v>
      </c>
      <c r="K38" s="3"/>
      <c r="L38" s="10"/>
    </row>
    <row r="39" spans="1:15" ht="19.5" customHeight="1">
      <c r="A39" s="31" t="s">
        <v>21</v>
      </c>
      <c r="B39" s="37">
        <v>123147</v>
      </c>
      <c r="C39" s="37">
        <v>214712</v>
      </c>
      <c r="D39" s="39">
        <f t="shared" si="0"/>
        <v>91565</v>
      </c>
      <c r="E39" s="37">
        <v>80000</v>
      </c>
      <c r="F39" s="37">
        <v>73000</v>
      </c>
      <c r="G39" s="39">
        <f t="shared" si="1"/>
        <v>153000</v>
      </c>
      <c r="H39" s="37">
        <v>45744.58</v>
      </c>
      <c r="I39" s="37">
        <v>18565</v>
      </c>
      <c r="J39" s="40">
        <f t="shared" si="2"/>
        <v>64309.58</v>
      </c>
      <c r="K39" s="3"/>
      <c r="L39" s="10"/>
      <c r="O39" t="s">
        <v>55</v>
      </c>
    </row>
    <row r="40" spans="1:12" ht="19.5" customHeight="1" thickBot="1">
      <c r="A40" s="33" t="s">
        <v>22</v>
      </c>
      <c r="B40" s="41">
        <v>9470</v>
      </c>
      <c r="C40" s="41">
        <v>34225</v>
      </c>
      <c r="D40" s="39">
        <f t="shared" si="0"/>
        <v>24755</v>
      </c>
      <c r="E40" s="41">
        <v>67428</v>
      </c>
      <c r="F40" s="41">
        <v>10000</v>
      </c>
      <c r="G40" s="39">
        <f t="shared" si="1"/>
        <v>77428</v>
      </c>
      <c r="H40" s="41">
        <v>51838</v>
      </c>
      <c r="I40" s="41">
        <v>14755</v>
      </c>
      <c r="J40" s="40">
        <f t="shared" si="2"/>
        <v>66593</v>
      </c>
      <c r="K40" s="3"/>
      <c r="L40" s="10"/>
    </row>
    <row r="41" spans="1:12" ht="19.5" customHeight="1" thickBot="1">
      <c r="A41" s="44" t="s">
        <v>44</v>
      </c>
      <c r="B41" s="42">
        <f aca="true" t="shared" si="3" ref="B41:J41">SUM(B7:B40)</f>
        <v>18224174.59</v>
      </c>
      <c r="C41" s="42">
        <f t="shared" si="3"/>
        <v>23571521.140000004</v>
      </c>
      <c r="D41" s="42">
        <f t="shared" si="3"/>
        <v>5347346.55</v>
      </c>
      <c r="E41" s="42">
        <f t="shared" si="3"/>
        <v>5474485</v>
      </c>
      <c r="F41" s="42">
        <f t="shared" si="3"/>
        <v>2581014</v>
      </c>
      <c r="G41" s="42">
        <f t="shared" si="3"/>
        <v>8055499</v>
      </c>
      <c r="H41" s="42">
        <f t="shared" si="3"/>
        <v>7195132.64</v>
      </c>
      <c r="I41" s="42">
        <f t="shared" si="3"/>
        <v>2499694.48</v>
      </c>
      <c r="J41" s="43">
        <f t="shared" si="3"/>
        <v>9694827.12</v>
      </c>
      <c r="K41" s="3"/>
      <c r="L41" s="10"/>
    </row>
    <row r="42" spans="1:12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9.5" customHeight="1">
      <c r="A43" s="11" t="s">
        <v>64</v>
      </c>
      <c r="B43" s="11"/>
      <c r="C43" s="11"/>
      <c r="D43" s="11"/>
      <c r="E43" s="11"/>
      <c r="F43" s="12"/>
      <c r="G43" s="11"/>
      <c r="H43" s="11"/>
      <c r="I43" s="12"/>
      <c r="J43" s="11"/>
      <c r="K43" s="11"/>
      <c r="L43" s="11"/>
    </row>
    <row r="44" spans="1:12" ht="19.5" customHeight="1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</sheetData>
  <sheetProtection/>
  <mergeCells count="7">
    <mergeCell ref="A2:J2"/>
    <mergeCell ref="E5:G5"/>
    <mergeCell ref="H5:J5"/>
    <mergeCell ref="B5:B6"/>
    <mergeCell ref="C5:C6"/>
    <mergeCell ref="D5:D6"/>
    <mergeCell ref="A5:A6"/>
  </mergeCells>
  <printOptions horizontalCentered="1"/>
  <pageMargins left="0.41" right="0" top="0.55" bottom="0.7874015748031497" header="0.29" footer="0.31496062992125984"/>
  <pageSetup fitToHeight="1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Ješinová Jaroslava Ing.</cp:lastModifiedBy>
  <cp:lastPrinted>2015-02-11T07:28:18Z</cp:lastPrinted>
  <dcterms:created xsi:type="dcterms:W3CDTF">2002-01-29T15:52:09Z</dcterms:created>
  <dcterms:modified xsi:type="dcterms:W3CDTF">2015-04-07T11:24:37Z</dcterms:modified>
  <cp:category/>
  <cp:version/>
  <cp:contentType/>
  <cp:contentStatus/>
</cp:coreProperties>
</file>