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FP 2020" sheetId="1" r:id="rId1"/>
  </sheets>
  <definedNames>
    <definedName name="_xlnm.Print_Area" localSheetId="0">'FP 2020'!$A$1:$P$44</definedName>
  </definedNames>
  <calcPr fullCalcOnLoad="1"/>
</workbook>
</file>

<file path=xl/sharedStrings.xml><?xml version="1.0" encoding="utf-8"?>
<sst xmlns="http://schemas.openxmlformats.org/spreadsheetml/2006/main" count="169" uniqueCount="45">
  <si>
    <t>Tab. č. 1</t>
  </si>
  <si>
    <t>Finanční plán na rok 2020</t>
  </si>
  <si>
    <t>Organizace: ZŠ a MŠ Věry Čáslavské, Praha 6</t>
  </si>
  <si>
    <t>v tis. Kč.</t>
  </si>
  <si>
    <t xml:space="preserve">Finanční plán na rok 2019 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</si>
  <si>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</si>
  <si>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</si>
  <si>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</si>
  <si>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</si>
  <si>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</si>
  <si>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</si>
  <si>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</si>
  <si>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</si>
  <si>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</si>
  <si>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index v %    skutečnost/UR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</si>
  <si>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</si>
  <si>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</si>
  <si>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</si>
  <si>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</si>
  <si>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</si>
  <si>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</si>
  <si>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</si>
  <si>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úplata (školné)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</si>
  <si>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</si>
  <si>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</si>
  <si>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</si>
  <si>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</si>
  <si>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</si>
  <si>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</si>
  <si>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</si>
  <si>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</si>
  <si>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</si>
  <si>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</si>
  <si>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</si>
  <si>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</si>
  <si>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</si>
  <si>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</si>
  <si>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</si>
  <si>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</si>
  <si>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</si>
  <si>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</si>
  <si>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</si>
  <si>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 xml:space="preserve">Datum: </t>
  </si>
  <si>
    <t>Zpracoval/tel.:</t>
  </si>
  <si>
    <t>Schválil: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</si>
</sst>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/>
    </border>
    <border>
      <left style="double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/>
      <bottom style="thin"/>
    </border>
    <border>
      <left style="double"/>
      <right style="double"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double"/>
    </border>
    <border>
      <left style="double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double"/>
      <top style="double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 hidden="1"/>
    </xf>
    <xf numFmtId="41" fontId="3" fillId="0" borderId="12" xfId="0" applyNumberFormat="1" applyFont="1" applyBorder="1" applyAlignment="1" applyProtection="1">
      <alignment/>
      <protection hidden="1"/>
    </xf>
    <xf numFmtId="41" fontId="3" fillId="0" borderId="13" xfId="0" applyNumberFormat="1" applyFont="1" applyBorder="1" applyAlignment="1" applyProtection="1">
      <alignment horizontal="center" wrapText="1"/>
      <protection hidden="1"/>
    </xf>
    <xf numFmtId="41" fontId="3" fillId="0" borderId="14" xfId="0" applyNumberFormat="1" applyFont="1" applyBorder="1" applyAlignment="1" applyProtection="1">
      <alignment horizontal="center" wrapText="1"/>
      <protection hidden="1"/>
    </xf>
    <xf numFmtId="41" fontId="3" fillId="0" borderId="15" xfId="0" applyNumberFormat="1" applyFont="1" applyBorder="1" applyAlignment="1" applyProtection="1">
      <alignment horizontal="center" wrapText="1"/>
      <protection hidden="1"/>
    </xf>
    <xf numFmtId="41" fontId="3" fillId="0" borderId="16" xfId="0" applyNumberFormat="1" applyFont="1" applyBorder="1" applyAlignment="1" applyProtection="1">
      <alignment horizontal="center"/>
      <protection hidden="1"/>
    </xf>
    <xf numFmtId="41" fontId="3" fillId="0" borderId="13" xfId="0" applyNumberFormat="1" applyFont="1" applyBorder="1" applyAlignment="1" applyProtection="1">
      <alignment horizontal="center"/>
      <protection hidden="1"/>
    </xf>
    <xf numFmtId="41" fontId="3" fillId="0" borderId="17" xfId="0" applyNumberFormat="1" applyFont="1" applyBorder="1" applyAlignment="1" applyProtection="1">
      <alignment horizontal="center"/>
      <protection hidden="1"/>
    </xf>
    <xf numFmtId="41" fontId="3" fillId="0" borderId="18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41" fontId="6" fillId="0" borderId="19" xfId="0" applyNumberFormat="1" applyFont="1" applyFill="1" applyBorder="1" applyAlignment="1" applyProtection="1">
      <alignment horizontal="center" wrapText="1"/>
      <protection locked="0"/>
    </xf>
    <xf numFmtId="41" fontId="6" fillId="0" borderId="13" xfId="0" applyNumberFormat="1" applyFont="1" applyBorder="1" applyAlignment="1" applyProtection="1">
      <alignment horizontal="center" wrapText="1"/>
      <protection hidden="1"/>
    </xf>
    <xf numFmtId="41" fontId="6" fillId="0" borderId="14" xfId="0" applyNumberFormat="1" applyFont="1" applyBorder="1" applyAlignment="1" applyProtection="1">
      <alignment horizontal="center" wrapText="1"/>
      <protection hidden="1"/>
    </xf>
    <xf numFmtId="41" fontId="6" fillId="0" borderId="15" xfId="0" applyNumberFormat="1" applyFont="1" applyBorder="1" applyAlignment="1" applyProtection="1">
      <alignment horizontal="center" wrapText="1"/>
      <protection hidden="1"/>
    </xf>
    <xf numFmtId="41" fontId="6" fillId="0" borderId="16" xfId="0" applyNumberFormat="1" applyFont="1" applyBorder="1" applyAlignment="1" applyProtection="1">
      <alignment horizontal="center" wrapText="1"/>
      <protection hidden="1"/>
    </xf>
    <xf numFmtId="41" fontId="6" fillId="0" borderId="13" xfId="0" applyNumberFormat="1" applyFont="1" applyBorder="1" applyAlignment="1" applyProtection="1">
      <alignment horizontal="center" wrapText="1"/>
      <protection locked="0"/>
    </xf>
    <xf numFmtId="41" fontId="6" fillId="0" borderId="17" xfId="0" applyNumberFormat="1" applyFont="1" applyBorder="1" applyAlignment="1" applyProtection="1">
      <alignment horizontal="center"/>
      <protection hidden="1"/>
    </xf>
    <xf numFmtId="41" fontId="6" fillId="0" borderId="20" xfId="0" applyNumberFormat="1" applyFont="1" applyBorder="1" applyAlignment="1" applyProtection="1">
      <alignment horizontal="center" wrapText="1"/>
      <protection hidden="1"/>
    </xf>
    <xf numFmtId="0" fontId="3" fillId="0" borderId="21" xfId="0" applyFont="1" applyBorder="1" applyAlignment="1" applyProtection="1">
      <alignment/>
      <protection hidden="1"/>
    </xf>
    <xf numFmtId="41" fontId="3" fillId="0" borderId="12" xfId="0" applyNumberFormat="1" applyFont="1" applyBorder="1" applyAlignment="1" applyProtection="1">
      <alignment horizontal="center"/>
      <protection hidden="1"/>
    </xf>
    <xf numFmtId="41" fontId="3" fillId="0" borderId="22" xfId="0" applyNumberFormat="1" applyFont="1" applyBorder="1" applyAlignment="1" applyProtection="1">
      <alignment horizontal="center"/>
      <protection hidden="1"/>
    </xf>
    <xf numFmtId="41" fontId="3" fillId="0" borderId="23" xfId="0" applyNumberFormat="1" applyFont="1" applyBorder="1" applyAlignment="1" applyProtection="1">
      <alignment horizontal="center"/>
      <protection hidden="1"/>
    </xf>
    <xf numFmtId="41" fontId="3" fillId="0" borderId="24" xfId="0" applyNumberFormat="1" applyFont="1" applyBorder="1" applyAlignment="1" applyProtection="1">
      <alignment horizontal="center"/>
      <protection hidden="1"/>
    </xf>
    <xf numFmtId="41" fontId="3" fillId="0" borderId="25" xfId="0" applyNumberFormat="1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41" fontId="6" fillId="0" borderId="12" xfId="0" applyNumberFormat="1" applyFont="1" applyFill="1" applyBorder="1" applyAlignment="1" applyProtection="1">
      <alignment horizontal="center"/>
      <protection locked="0"/>
    </xf>
    <xf numFmtId="41" fontId="6" fillId="0" borderId="22" xfId="0" applyNumberFormat="1" applyFont="1" applyBorder="1" applyAlignment="1" applyProtection="1">
      <alignment horizontal="center"/>
      <protection hidden="1"/>
    </xf>
    <xf numFmtId="41" fontId="6" fillId="0" borderId="23" xfId="0" applyNumberFormat="1" applyFont="1" applyBorder="1" applyAlignment="1" applyProtection="1">
      <alignment horizontal="center"/>
      <protection hidden="1"/>
    </xf>
    <xf numFmtId="41" fontId="6" fillId="0" borderId="24" xfId="0" applyNumberFormat="1" applyFont="1" applyBorder="1" applyAlignment="1" applyProtection="1">
      <alignment horizontal="center"/>
      <protection hidden="1"/>
    </xf>
    <xf numFmtId="41" fontId="6" fillId="0" borderId="25" xfId="0" applyNumberFormat="1" applyFont="1" applyBorder="1" applyAlignment="1" applyProtection="1">
      <alignment horizontal="center"/>
      <protection locked="0"/>
    </xf>
    <xf numFmtId="41" fontId="6" fillId="0" borderId="22" xfId="0" applyNumberFormat="1" applyFont="1" applyBorder="1" applyAlignment="1" applyProtection="1">
      <alignment horizontal="center"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hidden="1"/>
    </xf>
    <xf numFmtId="41" fontId="6" fillId="0" borderId="27" xfId="0" applyNumberFormat="1" applyFont="1" applyFill="1" applyBorder="1" applyAlignment="1" applyProtection="1">
      <alignment horizontal="center"/>
      <protection locked="0"/>
    </xf>
    <xf numFmtId="41" fontId="6" fillId="0" borderId="28" xfId="0" applyNumberFormat="1" applyFont="1" applyBorder="1" applyAlignment="1" applyProtection="1">
      <alignment horizontal="center"/>
      <protection hidden="1"/>
    </xf>
    <xf numFmtId="41" fontId="6" fillId="0" borderId="29" xfId="0" applyNumberFormat="1" applyFont="1" applyBorder="1" applyAlignment="1" applyProtection="1">
      <alignment horizontal="center"/>
      <protection hidden="1"/>
    </xf>
    <xf numFmtId="41" fontId="6" fillId="0" borderId="26" xfId="0" applyNumberFormat="1" applyFont="1" applyBorder="1" applyAlignment="1" applyProtection="1">
      <alignment horizontal="center"/>
      <protection locked="0"/>
    </xf>
    <xf numFmtId="41" fontId="6" fillId="0" borderId="27" xfId="0" applyNumberFormat="1" applyFont="1" applyBorder="1" applyAlignment="1" applyProtection="1">
      <alignment horizontal="center"/>
      <protection locked="0"/>
    </xf>
    <xf numFmtId="41" fontId="6" fillId="0" borderId="30" xfId="0" applyNumberFormat="1" applyFont="1" applyBorder="1" applyAlignment="1" applyProtection="1">
      <alignment horizontal="center"/>
      <protection hidden="1"/>
    </xf>
    <xf numFmtId="41" fontId="6" fillId="0" borderId="31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hidden="1"/>
    </xf>
    <xf numFmtId="41" fontId="3" fillId="0" borderId="32" xfId="0" applyNumberFormat="1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41" fontId="6" fillId="0" borderId="23" xfId="0" applyNumberFormat="1" applyFont="1" applyFill="1" applyBorder="1" applyAlignment="1" applyProtection="1">
      <alignment horizontal="center"/>
      <protection locked="0"/>
    </xf>
    <xf numFmtId="41" fontId="6" fillId="0" borderId="24" xfId="0" applyNumberFormat="1" applyFont="1" applyFill="1" applyBorder="1" applyAlignment="1" applyProtection="1">
      <alignment horizontal="center"/>
      <protection locked="0"/>
    </xf>
    <xf numFmtId="41" fontId="6" fillId="0" borderId="18" xfId="0" applyNumberFormat="1" applyFont="1" applyFill="1" applyBorder="1" applyAlignment="1" applyProtection="1">
      <alignment horizontal="center"/>
      <protection locked="0"/>
    </xf>
    <xf numFmtId="41" fontId="6" fillId="0" borderId="23" xfId="0" applyNumberFormat="1" applyFont="1" applyBorder="1" applyAlignment="1" applyProtection="1">
      <alignment horizontal="center"/>
      <protection locked="0"/>
    </xf>
    <xf numFmtId="41" fontId="3" fillId="0" borderId="23" xfId="0" applyNumberFormat="1" applyFont="1" applyFill="1" applyBorder="1" applyAlignment="1" applyProtection="1">
      <alignment horizontal="center"/>
      <protection locked="0"/>
    </xf>
    <xf numFmtId="41" fontId="3" fillId="0" borderId="18" xfId="0" applyNumberFormat="1" applyFont="1" applyFill="1" applyBorder="1" applyAlignment="1" applyProtection="1">
      <alignment horizontal="center"/>
      <protection locked="0"/>
    </xf>
    <xf numFmtId="41" fontId="3" fillId="0" borderId="23" xfId="0" applyNumberFormat="1" applyFont="1" applyBorder="1" applyAlignment="1" applyProtection="1">
      <alignment horizontal="center"/>
      <protection locked="0"/>
    </xf>
    <xf numFmtId="41" fontId="3" fillId="0" borderId="18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41" fontId="3" fillId="0" borderId="34" xfId="0" applyNumberFormat="1" applyFont="1" applyFill="1" applyBorder="1" applyAlignment="1" applyProtection="1">
      <alignment horizontal="center"/>
      <protection locked="0"/>
    </xf>
    <xf numFmtId="41" fontId="6" fillId="0" borderId="34" xfId="0" applyNumberFormat="1" applyFont="1" applyFill="1" applyBorder="1" applyAlignment="1" applyProtection="1">
      <alignment horizontal="center"/>
      <protection locked="0"/>
    </xf>
    <xf numFmtId="41" fontId="6" fillId="0" borderId="35" xfId="0" applyNumberFormat="1" applyFont="1" applyFill="1" applyBorder="1" applyAlignment="1" applyProtection="1">
      <alignment horizontal="center"/>
      <protection locked="0"/>
    </xf>
    <xf numFmtId="41" fontId="3" fillId="0" borderId="36" xfId="0" applyNumberFormat="1" applyFont="1" applyFill="1" applyBorder="1" applyAlignment="1" applyProtection="1">
      <alignment horizontal="center"/>
      <protection locked="0"/>
    </xf>
    <xf numFmtId="41" fontId="3" fillId="0" borderId="34" xfId="0" applyNumberFormat="1" applyFont="1" applyBorder="1" applyAlignment="1" applyProtection="1">
      <alignment horizontal="center"/>
      <protection locked="0"/>
    </xf>
    <xf numFmtId="41" fontId="6" fillId="0" borderId="34" xfId="0" applyNumberFormat="1" applyFont="1" applyBorder="1" applyAlignment="1" applyProtection="1">
      <alignment horizontal="center"/>
      <protection locked="0"/>
    </xf>
    <xf numFmtId="41" fontId="6" fillId="0" borderId="35" xfId="0" applyNumberFormat="1" applyFont="1" applyBorder="1" applyAlignment="1" applyProtection="1">
      <alignment horizontal="center"/>
      <protection locked="0"/>
    </xf>
    <xf numFmtId="41" fontId="3" fillId="0" borderId="3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/>
      <protection hidden="1"/>
    </xf>
    <xf numFmtId="41" fontId="3" fillId="0" borderId="28" xfId="0" applyNumberFormat="1" applyFont="1" applyFill="1" applyBorder="1" applyAlignment="1" applyProtection="1">
      <alignment horizontal="center"/>
      <protection locked="0"/>
    </xf>
    <xf numFmtId="41" fontId="3" fillId="0" borderId="29" xfId="0" applyNumberFormat="1" applyFont="1" applyFill="1" applyBorder="1" applyAlignment="1" applyProtection="1">
      <alignment horizontal="center"/>
      <protection locked="0"/>
    </xf>
    <xf numFmtId="41" fontId="3" fillId="0" borderId="31" xfId="0" applyNumberFormat="1" applyFont="1" applyFill="1" applyBorder="1" applyAlignment="1" applyProtection="1">
      <alignment horizontal="center"/>
      <protection locked="0"/>
    </xf>
    <xf numFmtId="41" fontId="6" fillId="0" borderId="37" xfId="0" applyNumberFormat="1" applyFont="1" applyBorder="1" applyAlignment="1" applyProtection="1">
      <alignment horizontal="center"/>
      <protection hidden="1"/>
    </xf>
    <xf numFmtId="41" fontId="3" fillId="0" borderId="28" xfId="0" applyNumberFormat="1" applyFont="1" applyBorder="1" applyAlignment="1" applyProtection="1">
      <alignment horizontal="center"/>
      <protection locked="0"/>
    </xf>
    <xf numFmtId="41" fontId="3" fillId="0" borderId="29" xfId="0" applyNumberFormat="1" applyFont="1" applyBorder="1" applyAlignment="1" applyProtection="1">
      <alignment horizontal="center"/>
      <protection locked="0"/>
    </xf>
    <xf numFmtId="41" fontId="3" fillId="0" borderId="31" xfId="0" applyNumberFormat="1" applyFont="1" applyBorder="1" applyAlignment="1" applyProtection="1">
      <alignment horizontal="center"/>
      <protection locked="0"/>
    </xf>
    <xf numFmtId="41" fontId="3" fillId="0" borderId="38" xfId="0" applyNumberFormat="1" applyFont="1" applyBorder="1" applyAlignment="1" applyProtection="1">
      <alignment horizontal="center"/>
      <protection hidden="1"/>
    </xf>
    <xf numFmtId="41" fontId="3" fillId="0" borderId="39" xfId="0" applyNumberFormat="1" applyFont="1" applyBorder="1" applyAlignment="1" applyProtection="1">
      <alignment horizontal="center"/>
      <protection hidden="1"/>
    </xf>
    <xf numFmtId="41" fontId="3" fillId="0" borderId="40" xfId="0" applyNumberFormat="1" applyFont="1" applyBorder="1" applyAlignment="1" applyProtection="1">
      <alignment horizontal="center"/>
      <protection hidden="1"/>
    </xf>
    <xf numFmtId="41" fontId="3" fillId="0" borderId="41" xfId="0" applyNumberFormat="1" applyFont="1" applyBorder="1" applyAlignment="1" applyProtection="1">
      <alignment horizontal="center"/>
      <protection hidden="1"/>
    </xf>
    <xf numFmtId="41" fontId="3" fillId="0" borderId="26" xfId="0" applyNumberFormat="1" applyFont="1" applyBorder="1" applyAlignment="1" applyProtection="1">
      <alignment horizontal="center"/>
      <protection hidden="1"/>
    </xf>
    <xf numFmtId="41" fontId="3" fillId="0" borderId="42" xfId="0" applyNumberFormat="1" applyFont="1" applyBorder="1" applyAlignment="1" applyProtection="1">
      <alignment horizontal="center"/>
      <protection hidden="1"/>
    </xf>
    <xf numFmtId="41" fontId="3" fillId="0" borderId="28" xfId="0" applyNumberFormat="1" applyFont="1" applyBorder="1" applyAlignment="1" applyProtection="1">
      <alignment horizontal="center"/>
      <protection hidden="1"/>
    </xf>
    <xf numFmtId="41" fontId="3" fillId="0" borderId="29" xfId="0" applyNumberFormat="1" applyFont="1" applyBorder="1" applyAlignment="1" applyProtection="1">
      <alignment horizontal="center"/>
      <protection hidden="1"/>
    </xf>
    <xf numFmtId="41" fontId="3" fillId="0" borderId="31" xfId="0" applyNumberFormat="1" applyFont="1" applyBorder="1" applyAlignment="1" applyProtection="1">
      <alignment horizontal="center"/>
      <protection hidden="1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3" fillId="0" borderId="46" xfId="0" applyFont="1" applyBorder="1" applyAlignment="1" applyProtection="1">
      <alignment horizontal="center" shrinkToFit="1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60" zoomScaleNormal="60" zoomScalePageLayoutView="0" workbookViewId="0" topLeftCell="A1">
      <selection activeCell="B56" sqref="B56"/>
    </sheetView>
  </sheetViews>
  <sheetFormatPr defaultColWidth="9.140625" defaultRowHeight="15"/>
  <cols>
    <col min="1" max="1" width="27.140625" style="0" customWidth="1"/>
    <col min="2" max="14" width="12.140625" style="0" customWidth="1"/>
    <col min="15" max="15" width="14.28125" style="0" customWidth="1"/>
    <col min="16" max="16" width="12.140625" style="0" customWidth="1"/>
  </cols>
  <sheetData>
    <row r="1" ht="15" customHeight="1">
      <c r="P1" s="1" t="s">
        <v>0</v>
      </c>
    </row>
    <row r="2" spans="1:16" ht="1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5" ht="15" customHeight="1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</row>
    <row r="4" spans="1:16" ht="15" customHeight="1">
      <c r="A4" s="3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</row>
    <row r="5" spans="1:16" ht="15" customHeight="1" thickBot="1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6" t="s">
        <v>3</v>
      </c>
    </row>
    <row r="6" spans="1:16" ht="15" customHeight="1" thickTop="1">
      <c r="A6" s="7"/>
      <c r="B6" s="107" t="s">
        <v>4</v>
      </c>
      <c r="C6" s="108"/>
      <c r="D6" s="108"/>
      <c r="E6" s="108"/>
      <c r="F6" s="108"/>
      <c r="G6" s="108"/>
      <c r="H6" s="109"/>
      <c r="I6" s="110" t="s">
        <v>1</v>
      </c>
      <c r="J6" s="111"/>
      <c r="K6" s="111"/>
      <c r="L6" s="111"/>
      <c r="M6" s="111"/>
      <c r="N6" s="111"/>
      <c r="O6" s="111"/>
      <c r="P6" s="112"/>
    </row>
    <row r="7" spans="1:16" ht="14.25" customHeight="1">
      <c r="A7" s="113" t="s">
        <v>5</v>
      </c>
      <c r="B7" s="99" t="s">
        <v>6</v>
      </c>
      <c r="C7" s="101" t="s">
        <v>7</v>
      </c>
      <c r="D7" s="101" t="s">
        <v>8</v>
      </c>
      <c r="E7" s="101" t="s">
        <v>9</v>
      </c>
      <c r="F7" s="101" t="s">
        <v>10</v>
      </c>
      <c r="G7" s="115" t="s">
        <v>11</v>
      </c>
      <c r="H7" s="96" t="s">
        <v>12</v>
      </c>
      <c r="I7" s="99" t="s">
        <v>13</v>
      </c>
      <c r="J7" s="101" t="s">
        <v>7</v>
      </c>
      <c r="K7" s="101" t="s">
        <v>8</v>
      </c>
      <c r="L7" s="101" t="s">
        <v>9</v>
      </c>
      <c r="M7" s="101" t="s">
        <v>10</v>
      </c>
      <c r="N7" s="101" t="s">
        <v>11</v>
      </c>
      <c r="O7" s="118" t="s">
        <v>14</v>
      </c>
      <c r="P7" s="120" t="s">
        <v>12</v>
      </c>
    </row>
    <row r="8" spans="1:16" ht="15" customHeight="1">
      <c r="A8" s="113"/>
      <c r="B8" s="99"/>
      <c r="C8" s="102"/>
      <c r="D8" s="102"/>
      <c r="E8" s="104"/>
      <c r="F8" s="104"/>
      <c r="G8" s="116"/>
      <c r="H8" s="97"/>
      <c r="I8" s="99"/>
      <c r="J8" s="102"/>
      <c r="K8" s="102"/>
      <c r="L8" s="104"/>
      <c r="M8" s="104"/>
      <c r="N8" s="104"/>
      <c r="O8" s="118"/>
      <c r="P8" s="120"/>
    </row>
    <row r="9" spans="1:16" ht="15" customHeight="1">
      <c r="A9" s="114"/>
      <c r="B9" s="100"/>
      <c r="C9" s="103"/>
      <c r="D9" s="103"/>
      <c r="E9" s="105"/>
      <c r="F9" s="105"/>
      <c r="G9" s="117"/>
      <c r="H9" s="98"/>
      <c r="I9" s="100"/>
      <c r="J9" s="103"/>
      <c r="K9" s="103"/>
      <c r="L9" s="105"/>
      <c r="M9" s="105"/>
      <c r="N9" s="105"/>
      <c r="O9" s="119"/>
      <c r="P9" s="121"/>
    </row>
    <row r="10" spans="1:16" ht="15" customHeight="1">
      <c r="A10" s="8" t="s">
        <v>15</v>
      </c>
      <c r="B10" s="9">
        <f>SUM(B11:B15)</f>
        <v>56178.96</v>
      </c>
      <c r="C10" s="10" t="s">
        <v>16</v>
      </c>
      <c r="D10" s="11" t="s">
        <v>16</v>
      </c>
      <c r="E10" s="12" t="s">
        <v>16</v>
      </c>
      <c r="F10" s="12" t="s">
        <v>16</v>
      </c>
      <c r="G10" s="12" t="s">
        <v>16</v>
      </c>
      <c r="H10" s="13">
        <f>SUM(H16:H18)</f>
        <v>1360</v>
      </c>
      <c r="I10" s="14">
        <f>SUM(I11:I15)</f>
        <v>59966</v>
      </c>
      <c r="J10" s="11" t="s">
        <v>16</v>
      </c>
      <c r="K10" s="11" t="s">
        <v>16</v>
      </c>
      <c r="L10" s="12" t="s">
        <v>16</v>
      </c>
      <c r="M10" s="12" t="s">
        <v>16</v>
      </c>
      <c r="N10" s="12" t="s">
        <v>16</v>
      </c>
      <c r="O10" s="15" t="s">
        <v>16</v>
      </c>
      <c r="P10" s="16">
        <f>SUM(P16:P18)</f>
        <v>1400</v>
      </c>
    </row>
    <row r="11" spans="1:16" ht="15" customHeight="1">
      <c r="A11" s="17" t="s">
        <v>17</v>
      </c>
      <c r="B11" s="18">
        <v>42291.96</v>
      </c>
      <c r="C11" s="19" t="s">
        <v>16</v>
      </c>
      <c r="D11" s="20" t="s">
        <v>16</v>
      </c>
      <c r="E11" s="21" t="s">
        <v>16</v>
      </c>
      <c r="F11" s="21" t="s">
        <v>16</v>
      </c>
      <c r="G11" s="21" t="s">
        <v>16</v>
      </c>
      <c r="H11" s="22" t="s">
        <v>16</v>
      </c>
      <c r="I11" s="23">
        <v>44700</v>
      </c>
      <c r="J11" s="20" t="s">
        <v>16</v>
      </c>
      <c r="K11" s="20" t="s">
        <v>16</v>
      </c>
      <c r="L11" s="21" t="s">
        <v>16</v>
      </c>
      <c r="M11" s="21" t="s">
        <v>16</v>
      </c>
      <c r="N11" s="21" t="s">
        <v>16</v>
      </c>
      <c r="O11" s="24" t="s">
        <v>16</v>
      </c>
      <c r="P11" s="25" t="s">
        <v>16</v>
      </c>
    </row>
    <row r="12" spans="1:16" ht="15" customHeight="1">
      <c r="A12" s="17" t="s">
        <v>18</v>
      </c>
      <c r="B12" s="18">
        <v>8334</v>
      </c>
      <c r="C12" s="19" t="s">
        <v>16</v>
      </c>
      <c r="D12" s="20" t="s">
        <v>16</v>
      </c>
      <c r="E12" s="21" t="s">
        <v>16</v>
      </c>
      <c r="F12" s="21" t="s">
        <v>16</v>
      </c>
      <c r="G12" s="21" t="s">
        <v>16</v>
      </c>
      <c r="H12" s="22" t="s">
        <v>16</v>
      </c>
      <c r="I12" s="23">
        <v>8850</v>
      </c>
      <c r="J12" s="20" t="s">
        <v>16</v>
      </c>
      <c r="K12" s="20" t="s">
        <v>16</v>
      </c>
      <c r="L12" s="21" t="s">
        <v>16</v>
      </c>
      <c r="M12" s="21" t="s">
        <v>16</v>
      </c>
      <c r="N12" s="21" t="s">
        <v>16</v>
      </c>
      <c r="O12" s="24" t="s">
        <v>16</v>
      </c>
      <c r="P12" s="25" t="s">
        <v>16</v>
      </c>
    </row>
    <row r="13" spans="1:16" ht="15" customHeight="1">
      <c r="A13" s="17" t="s">
        <v>19</v>
      </c>
      <c r="B13" s="18">
        <v>600</v>
      </c>
      <c r="C13" s="19" t="s">
        <v>16</v>
      </c>
      <c r="D13" s="20" t="s">
        <v>16</v>
      </c>
      <c r="E13" s="21" t="s">
        <v>16</v>
      </c>
      <c r="F13" s="21" t="s">
        <v>16</v>
      </c>
      <c r="G13" s="21" t="s">
        <v>16</v>
      </c>
      <c r="H13" s="22" t="s">
        <v>16</v>
      </c>
      <c r="I13" s="23">
        <v>1536</v>
      </c>
      <c r="J13" s="20" t="s">
        <v>16</v>
      </c>
      <c r="K13" s="20" t="s">
        <v>16</v>
      </c>
      <c r="L13" s="21" t="s">
        <v>16</v>
      </c>
      <c r="M13" s="21" t="s">
        <v>16</v>
      </c>
      <c r="N13" s="21" t="s">
        <v>16</v>
      </c>
      <c r="O13" s="24" t="s">
        <v>16</v>
      </c>
      <c r="P13" s="25" t="s">
        <v>16</v>
      </c>
    </row>
    <row r="14" spans="1:16" ht="15" customHeight="1">
      <c r="A14" s="17" t="s">
        <v>20</v>
      </c>
      <c r="B14" s="18">
        <v>0</v>
      </c>
      <c r="C14" s="19" t="s">
        <v>16</v>
      </c>
      <c r="D14" s="20" t="s">
        <v>16</v>
      </c>
      <c r="E14" s="21" t="s">
        <v>16</v>
      </c>
      <c r="F14" s="21" t="s">
        <v>16</v>
      </c>
      <c r="G14" s="21" t="s">
        <v>16</v>
      </c>
      <c r="H14" s="22" t="s">
        <v>16</v>
      </c>
      <c r="I14" s="23"/>
      <c r="J14" s="20" t="s">
        <v>16</v>
      </c>
      <c r="K14" s="20" t="s">
        <v>16</v>
      </c>
      <c r="L14" s="21" t="s">
        <v>16</v>
      </c>
      <c r="M14" s="21" t="s">
        <v>16</v>
      </c>
      <c r="N14" s="21" t="s">
        <v>16</v>
      </c>
      <c r="O14" s="24" t="s">
        <v>16</v>
      </c>
      <c r="P14" s="25" t="s">
        <v>16</v>
      </c>
    </row>
    <row r="15" spans="1:16" ht="15" customHeight="1">
      <c r="A15" s="26" t="s">
        <v>21</v>
      </c>
      <c r="B15" s="27">
        <f>SUM(B16:B18)</f>
        <v>4953</v>
      </c>
      <c r="C15" s="28" t="s">
        <v>16</v>
      </c>
      <c r="D15" s="29" t="s">
        <v>16</v>
      </c>
      <c r="E15" s="29" t="s">
        <v>16</v>
      </c>
      <c r="F15" s="29" t="s">
        <v>16</v>
      </c>
      <c r="G15" s="30" t="s">
        <v>16</v>
      </c>
      <c r="H15" s="31">
        <f>SUM(H16:H18)</f>
        <v>1360</v>
      </c>
      <c r="I15" s="28">
        <f>SUM(I16:I18)</f>
        <v>4880</v>
      </c>
      <c r="J15" s="29" t="s">
        <v>16</v>
      </c>
      <c r="K15" s="29" t="s">
        <v>16</v>
      </c>
      <c r="L15" s="29" t="s">
        <v>16</v>
      </c>
      <c r="M15" s="29" t="s">
        <v>16</v>
      </c>
      <c r="N15" s="29" t="s">
        <v>16</v>
      </c>
      <c r="O15" s="15" t="s">
        <v>16</v>
      </c>
      <c r="P15" s="16">
        <f>SUM(P16:P18)</f>
        <v>1400</v>
      </c>
    </row>
    <row r="16" spans="1:16" ht="15" customHeight="1">
      <c r="A16" s="32" t="s">
        <v>22</v>
      </c>
      <c r="B16" s="33">
        <v>730</v>
      </c>
      <c r="C16" s="34" t="s">
        <v>16</v>
      </c>
      <c r="D16" s="35" t="s">
        <v>16</v>
      </c>
      <c r="E16" s="35" t="s">
        <v>16</v>
      </c>
      <c r="F16" s="35" t="s">
        <v>16</v>
      </c>
      <c r="G16" s="36" t="s">
        <v>16</v>
      </c>
      <c r="H16" s="37"/>
      <c r="I16" s="38">
        <v>730</v>
      </c>
      <c r="J16" s="35" t="s">
        <v>16</v>
      </c>
      <c r="K16" s="35" t="s">
        <v>16</v>
      </c>
      <c r="L16" s="35" t="s">
        <v>16</v>
      </c>
      <c r="M16" s="35" t="s">
        <v>16</v>
      </c>
      <c r="N16" s="35" t="s">
        <v>16</v>
      </c>
      <c r="O16" s="24" t="s">
        <v>16</v>
      </c>
      <c r="P16" s="39">
        <v>0</v>
      </c>
    </row>
    <row r="17" spans="1:16" ht="15">
      <c r="A17" s="32" t="s">
        <v>23</v>
      </c>
      <c r="B17" s="33">
        <v>2550</v>
      </c>
      <c r="C17" s="34" t="s">
        <v>16</v>
      </c>
      <c r="D17" s="35" t="s">
        <v>16</v>
      </c>
      <c r="E17" s="35" t="s">
        <v>16</v>
      </c>
      <c r="F17" s="35" t="s">
        <v>16</v>
      </c>
      <c r="G17" s="36" t="s">
        <v>16</v>
      </c>
      <c r="H17" s="37"/>
      <c r="I17" s="38">
        <v>2550</v>
      </c>
      <c r="J17" s="35" t="s">
        <v>16</v>
      </c>
      <c r="K17" s="35" t="s">
        <v>16</v>
      </c>
      <c r="L17" s="35" t="s">
        <v>16</v>
      </c>
      <c r="M17" s="35" t="s">
        <v>16</v>
      </c>
      <c r="N17" s="35" t="s">
        <v>16</v>
      </c>
      <c r="O17" s="24" t="s">
        <v>16</v>
      </c>
      <c r="P17" s="39">
        <v>0</v>
      </c>
    </row>
    <row r="18" spans="1:16" ht="15.75" thickBot="1">
      <c r="A18" s="40" t="s">
        <v>24</v>
      </c>
      <c r="B18" s="41">
        <v>1673</v>
      </c>
      <c r="C18" s="42" t="s">
        <v>16</v>
      </c>
      <c r="D18" s="42" t="s">
        <v>16</v>
      </c>
      <c r="E18" s="42" t="s">
        <v>16</v>
      </c>
      <c r="F18" s="42" t="s">
        <v>16</v>
      </c>
      <c r="G18" s="43" t="s">
        <v>16</v>
      </c>
      <c r="H18" s="44">
        <v>1360</v>
      </c>
      <c r="I18" s="45">
        <v>1600</v>
      </c>
      <c r="J18" s="42" t="s">
        <v>16</v>
      </c>
      <c r="K18" s="42" t="s">
        <v>16</v>
      </c>
      <c r="L18" s="42" t="s">
        <v>16</v>
      </c>
      <c r="M18" s="42" t="s">
        <v>16</v>
      </c>
      <c r="N18" s="42" t="s">
        <v>16</v>
      </c>
      <c r="O18" s="46" t="s">
        <v>16</v>
      </c>
      <c r="P18" s="47">
        <v>1400</v>
      </c>
    </row>
    <row r="19" spans="1:16" ht="15.75" thickTop="1">
      <c r="A19" s="48" t="s">
        <v>25</v>
      </c>
      <c r="B19" s="29">
        <f aca="true" t="shared" si="0" ref="B19:N19">SUM(B20+B24+B27+B28+B29+B30+B31+B32+B33)</f>
        <v>54442.928</v>
      </c>
      <c r="C19" s="29">
        <f t="shared" si="0"/>
        <v>40555.828</v>
      </c>
      <c r="D19" s="29">
        <f t="shared" si="0"/>
        <v>8334.099999999999</v>
      </c>
      <c r="E19" s="29">
        <f t="shared" si="0"/>
        <v>4953</v>
      </c>
      <c r="F19" s="29">
        <f t="shared" si="0"/>
        <v>600</v>
      </c>
      <c r="G19" s="30">
        <f t="shared" si="0"/>
        <v>0</v>
      </c>
      <c r="H19" s="49">
        <f t="shared" si="0"/>
        <v>608</v>
      </c>
      <c r="I19" s="28">
        <f t="shared" si="0"/>
        <v>59965.81</v>
      </c>
      <c r="J19" s="29">
        <f t="shared" si="0"/>
        <v>44700</v>
      </c>
      <c r="K19" s="29">
        <f t="shared" si="0"/>
        <v>8849.51</v>
      </c>
      <c r="L19" s="29">
        <f t="shared" si="0"/>
        <v>4880.3</v>
      </c>
      <c r="M19" s="29">
        <f t="shared" si="0"/>
        <v>1536</v>
      </c>
      <c r="N19" s="29">
        <f t="shared" si="0"/>
        <v>0</v>
      </c>
      <c r="O19" s="15">
        <f aca="true" t="shared" si="1" ref="O19:O33">IF(D19=0,,(K19/D19)*100)</f>
        <v>106.18435103970437</v>
      </c>
      <c r="P19" s="16">
        <f>SUM(P20+P24+P27+P28+P29+P30+P31+P32+P33)</f>
        <v>650</v>
      </c>
    </row>
    <row r="20" spans="1:16" ht="15">
      <c r="A20" s="50" t="s">
        <v>26</v>
      </c>
      <c r="B20" s="28">
        <f aca="true" t="shared" si="2" ref="B20:N20">SUM(B21:B23)</f>
        <v>6256.089</v>
      </c>
      <c r="C20" s="29">
        <f aca="true" t="shared" si="3" ref="C20:H20">C21+C22+C23</f>
        <v>681.089</v>
      </c>
      <c r="D20" s="29">
        <f t="shared" si="3"/>
        <v>2325</v>
      </c>
      <c r="E20" s="29">
        <f t="shared" si="3"/>
        <v>2950</v>
      </c>
      <c r="F20" s="29">
        <f t="shared" si="3"/>
        <v>300</v>
      </c>
      <c r="G20" s="30">
        <f t="shared" si="3"/>
        <v>0</v>
      </c>
      <c r="H20" s="16">
        <f t="shared" si="3"/>
        <v>182</v>
      </c>
      <c r="I20" s="28">
        <f t="shared" si="2"/>
        <v>6664.9</v>
      </c>
      <c r="J20" s="29">
        <f t="shared" si="2"/>
        <v>960</v>
      </c>
      <c r="K20" s="29">
        <f t="shared" si="2"/>
        <v>2434.9</v>
      </c>
      <c r="L20" s="29">
        <f t="shared" si="2"/>
        <v>2970</v>
      </c>
      <c r="M20" s="29">
        <f t="shared" si="2"/>
        <v>300</v>
      </c>
      <c r="N20" s="29">
        <f t="shared" si="2"/>
        <v>0</v>
      </c>
      <c r="O20" s="15">
        <f t="shared" si="1"/>
        <v>104.72688172043011</v>
      </c>
      <c r="P20" s="16">
        <f>SUM(P21:P23)</f>
        <v>200</v>
      </c>
    </row>
    <row r="21" spans="1:16" ht="15">
      <c r="A21" s="51" t="s">
        <v>27</v>
      </c>
      <c r="B21" s="34">
        <f>C21+D21+E21+F21+G21</f>
        <v>1368.089</v>
      </c>
      <c r="C21" s="52">
        <v>681.089</v>
      </c>
      <c r="D21" s="52">
        <v>387</v>
      </c>
      <c r="E21" s="52">
        <v>100</v>
      </c>
      <c r="F21" s="52">
        <v>200</v>
      </c>
      <c r="G21" s="53"/>
      <c r="H21" s="54">
        <v>12</v>
      </c>
      <c r="I21" s="34">
        <f>J21+K21+L21+M21+N21</f>
        <v>1765</v>
      </c>
      <c r="J21" s="55">
        <v>960</v>
      </c>
      <c r="K21" s="55">
        <v>400</v>
      </c>
      <c r="L21" s="55">
        <v>105</v>
      </c>
      <c r="M21" s="55">
        <v>300</v>
      </c>
      <c r="N21" s="55"/>
      <c r="O21" s="15">
        <f t="shared" si="1"/>
        <v>103.35917312661498</v>
      </c>
      <c r="P21" s="39">
        <v>20</v>
      </c>
    </row>
    <row r="22" spans="1:16" ht="15">
      <c r="A22" s="51" t="s">
        <v>28</v>
      </c>
      <c r="B22" s="34">
        <f>C22+D22+E22+F22+G22</f>
        <v>2550</v>
      </c>
      <c r="C22" s="52"/>
      <c r="D22" s="52"/>
      <c r="E22" s="52">
        <v>2550</v>
      </c>
      <c r="F22" s="52"/>
      <c r="G22" s="53"/>
      <c r="H22" s="54"/>
      <c r="I22" s="34">
        <f>J22+K22+L22+M22+N22</f>
        <v>2550</v>
      </c>
      <c r="J22" s="55"/>
      <c r="K22" s="55"/>
      <c r="L22" s="55">
        <v>2550</v>
      </c>
      <c r="M22" s="55"/>
      <c r="N22" s="55"/>
      <c r="O22" s="15">
        <f t="shared" si="1"/>
        <v>0</v>
      </c>
      <c r="P22" s="39"/>
    </row>
    <row r="23" spans="1:16" ht="15">
      <c r="A23" s="51" t="s">
        <v>29</v>
      </c>
      <c r="B23" s="34">
        <f>C23+D23+E23+F23+G23</f>
        <v>2338</v>
      </c>
      <c r="C23" s="52"/>
      <c r="D23" s="52">
        <v>1938</v>
      </c>
      <c r="E23" s="52">
        <v>300</v>
      </c>
      <c r="F23" s="52">
        <v>100</v>
      </c>
      <c r="G23" s="53"/>
      <c r="H23" s="54">
        <v>170</v>
      </c>
      <c r="I23" s="34">
        <f>J23+K23+L23+M23+N23</f>
        <v>2349.9</v>
      </c>
      <c r="J23" s="55">
        <v>0</v>
      </c>
      <c r="K23" s="55">
        <v>2034.9</v>
      </c>
      <c r="L23" s="55">
        <v>315</v>
      </c>
      <c r="M23" s="55"/>
      <c r="N23" s="55"/>
      <c r="O23" s="15">
        <f t="shared" si="1"/>
        <v>105</v>
      </c>
      <c r="P23" s="39">
        <v>180</v>
      </c>
    </row>
    <row r="24" spans="1:16" ht="15">
      <c r="A24" s="50" t="s">
        <v>30</v>
      </c>
      <c r="B24" s="28">
        <f aca="true" t="shared" si="4" ref="B24:N24">SUM(B25:B26)</f>
        <v>4768</v>
      </c>
      <c r="C24" s="29">
        <f aca="true" t="shared" si="5" ref="C24:H24">SUM(C25:C26)</f>
        <v>900</v>
      </c>
      <c r="D24" s="29">
        <f t="shared" si="5"/>
        <v>2068</v>
      </c>
      <c r="E24" s="29">
        <f t="shared" si="5"/>
        <v>1700</v>
      </c>
      <c r="F24" s="29">
        <f t="shared" si="5"/>
        <v>100</v>
      </c>
      <c r="G24" s="30">
        <f t="shared" si="5"/>
        <v>0</v>
      </c>
      <c r="H24" s="16">
        <f t="shared" si="5"/>
        <v>90</v>
      </c>
      <c r="I24" s="28">
        <f t="shared" si="4"/>
        <v>5381</v>
      </c>
      <c r="J24" s="29">
        <f t="shared" si="4"/>
        <v>900</v>
      </c>
      <c r="K24" s="29">
        <f t="shared" si="4"/>
        <v>2196</v>
      </c>
      <c r="L24" s="29">
        <f t="shared" si="4"/>
        <v>1785</v>
      </c>
      <c r="M24" s="29">
        <f t="shared" si="4"/>
        <v>500</v>
      </c>
      <c r="N24" s="29">
        <f t="shared" si="4"/>
        <v>0</v>
      </c>
      <c r="O24" s="15">
        <f t="shared" si="1"/>
        <v>106.18955512572535</v>
      </c>
      <c r="P24" s="16">
        <f>SUM(P25:P26)</f>
        <v>90</v>
      </c>
    </row>
    <row r="25" spans="1:16" ht="15">
      <c r="A25" s="51" t="s">
        <v>31</v>
      </c>
      <c r="B25" s="34">
        <f aca="true" t="shared" si="6" ref="B25:B33">C25+D25+E25+F25+G25</f>
        <v>418</v>
      </c>
      <c r="C25" s="52"/>
      <c r="D25" s="52">
        <v>418</v>
      </c>
      <c r="E25" s="52"/>
      <c r="F25" s="52"/>
      <c r="G25" s="53"/>
      <c r="H25" s="54"/>
      <c r="I25" s="34">
        <f aca="true" t="shared" si="7" ref="I25:I33">J25+K25+L25+M25+N25</f>
        <v>450</v>
      </c>
      <c r="J25" s="55"/>
      <c r="K25" s="55">
        <v>450</v>
      </c>
      <c r="L25" s="55"/>
      <c r="M25" s="55"/>
      <c r="N25" s="55"/>
      <c r="O25" s="15">
        <f t="shared" si="1"/>
        <v>107.65550239234449</v>
      </c>
      <c r="P25" s="39"/>
    </row>
    <row r="26" spans="1:16" ht="15">
      <c r="A26" s="51" t="s">
        <v>32</v>
      </c>
      <c r="B26" s="34">
        <f t="shared" si="6"/>
        <v>4350</v>
      </c>
      <c r="C26" s="52">
        <v>900</v>
      </c>
      <c r="D26" s="52">
        <v>1650</v>
      </c>
      <c r="E26" s="52">
        <v>1700</v>
      </c>
      <c r="F26" s="52">
        <v>100</v>
      </c>
      <c r="G26" s="53"/>
      <c r="H26" s="54">
        <v>90</v>
      </c>
      <c r="I26" s="34">
        <f t="shared" si="7"/>
        <v>4931</v>
      </c>
      <c r="J26" s="55">
        <v>900</v>
      </c>
      <c r="K26" s="55">
        <v>1746</v>
      </c>
      <c r="L26" s="55">
        <v>1785</v>
      </c>
      <c r="M26" s="55">
        <v>500</v>
      </c>
      <c r="N26" s="55"/>
      <c r="O26" s="15">
        <f t="shared" si="1"/>
        <v>105.81818181818181</v>
      </c>
      <c r="P26" s="39">
        <v>90</v>
      </c>
    </row>
    <row r="27" spans="1:16" ht="15">
      <c r="A27" s="50" t="s">
        <v>33</v>
      </c>
      <c r="B27" s="34">
        <f t="shared" si="6"/>
        <v>30477.283000000003</v>
      </c>
      <c r="C27" s="56">
        <v>28411.525</v>
      </c>
      <c r="D27" s="52">
        <v>1992.758</v>
      </c>
      <c r="E27" s="52">
        <v>73</v>
      </c>
      <c r="F27" s="52"/>
      <c r="G27" s="53"/>
      <c r="H27" s="57">
        <v>243</v>
      </c>
      <c r="I27" s="34">
        <f>J27+K27+L27+M27+N27</f>
        <v>33922.3338</v>
      </c>
      <c r="J27" s="58">
        <v>31250</v>
      </c>
      <c r="K27" s="55">
        <v>2192.0338</v>
      </c>
      <c r="L27" s="55">
        <v>80.30000000000001</v>
      </c>
      <c r="M27" s="55">
        <v>400</v>
      </c>
      <c r="N27" s="55"/>
      <c r="O27" s="15">
        <f t="shared" si="1"/>
        <v>110.00000000000001</v>
      </c>
      <c r="P27" s="59">
        <v>250</v>
      </c>
    </row>
    <row r="28" spans="1:16" ht="15">
      <c r="A28" s="60" t="s">
        <v>34</v>
      </c>
      <c r="B28" s="34">
        <f t="shared" si="6"/>
        <v>11035.556</v>
      </c>
      <c r="C28" s="56">
        <v>10313.214</v>
      </c>
      <c r="D28" s="52">
        <v>722.342</v>
      </c>
      <c r="E28" s="52"/>
      <c r="F28" s="52"/>
      <c r="G28" s="53"/>
      <c r="H28" s="57">
        <v>48</v>
      </c>
      <c r="I28" s="34">
        <f t="shared" si="7"/>
        <v>12270.5762</v>
      </c>
      <c r="J28" s="58">
        <v>11340</v>
      </c>
      <c r="K28" s="55">
        <v>794.5762000000001</v>
      </c>
      <c r="L28" s="55"/>
      <c r="M28" s="55">
        <v>136</v>
      </c>
      <c r="N28" s="55"/>
      <c r="O28" s="15">
        <f t="shared" si="1"/>
        <v>110.00000000000001</v>
      </c>
      <c r="P28" s="59">
        <v>50</v>
      </c>
    </row>
    <row r="29" spans="1:16" ht="15">
      <c r="A29" s="50" t="s">
        <v>35</v>
      </c>
      <c r="B29" s="34">
        <f t="shared" si="6"/>
        <v>0</v>
      </c>
      <c r="C29" s="56"/>
      <c r="D29" s="52"/>
      <c r="E29" s="52"/>
      <c r="F29" s="52"/>
      <c r="G29" s="53"/>
      <c r="H29" s="57">
        <v>45</v>
      </c>
      <c r="I29" s="34">
        <f t="shared" si="7"/>
        <v>0</v>
      </c>
      <c r="J29" s="58"/>
      <c r="K29" s="55"/>
      <c r="L29" s="55"/>
      <c r="M29" s="55"/>
      <c r="N29" s="55"/>
      <c r="O29" s="15">
        <f t="shared" si="1"/>
        <v>0</v>
      </c>
      <c r="P29" s="59">
        <v>45</v>
      </c>
    </row>
    <row r="30" spans="1:16" ht="15">
      <c r="A30" s="50" t="s">
        <v>36</v>
      </c>
      <c r="B30" s="34">
        <f t="shared" si="6"/>
        <v>315</v>
      </c>
      <c r="C30" s="56"/>
      <c r="D30" s="52">
        <v>315</v>
      </c>
      <c r="E30" s="52"/>
      <c r="F30" s="52"/>
      <c r="G30" s="53"/>
      <c r="H30" s="57"/>
      <c r="I30" s="34">
        <f t="shared" si="7"/>
        <v>315</v>
      </c>
      <c r="J30" s="58"/>
      <c r="K30" s="55">
        <v>315</v>
      </c>
      <c r="L30" s="55"/>
      <c r="M30" s="55"/>
      <c r="N30" s="55"/>
      <c r="O30" s="15">
        <f t="shared" si="1"/>
        <v>100</v>
      </c>
      <c r="P30" s="59"/>
    </row>
    <row r="31" spans="1:16" ht="15">
      <c r="A31" s="61" t="s">
        <v>37</v>
      </c>
      <c r="B31" s="34">
        <f t="shared" si="6"/>
        <v>706</v>
      </c>
      <c r="C31" s="62"/>
      <c r="D31" s="63">
        <v>706</v>
      </c>
      <c r="E31" s="64"/>
      <c r="F31" s="64"/>
      <c r="G31" s="64"/>
      <c r="H31" s="65"/>
      <c r="I31" s="34">
        <f t="shared" si="7"/>
        <v>706</v>
      </c>
      <c r="J31" s="66"/>
      <c r="K31" s="67">
        <v>706</v>
      </c>
      <c r="L31" s="68"/>
      <c r="M31" s="68"/>
      <c r="N31" s="68"/>
      <c r="O31" s="15">
        <f t="shared" si="1"/>
        <v>100</v>
      </c>
      <c r="P31" s="69"/>
    </row>
    <row r="32" spans="1:16" ht="15">
      <c r="A32" s="61" t="s">
        <v>38</v>
      </c>
      <c r="B32" s="34">
        <f t="shared" si="6"/>
        <v>0</v>
      </c>
      <c r="C32" s="62"/>
      <c r="D32" s="63"/>
      <c r="E32" s="64"/>
      <c r="F32" s="64"/>
      <c r="G32" s="64"/>
      <c r="H32" s="57"/>
      <c r="I32" s="34">
        <f t="shared" si="7"/>
        <v>0</v>
      </c>
      <c r="J32" s="66"/>
      <c r="K32" s="67"/>
      <c r="L32" s="68"/>
      <c r="M32" s="68"/>
      <c r="N32" s="68"/>
      <c r="O32" s="15">
        <f t="shared" si="1"/>
        <v>0</v>
      </c>
      <c r="P32" s="69"/>
    </row>
    <row r="33" spans="1:16" ht="15.75" thickBot="1">
      <c r="A33" s="70" t="s">
        <v>39</v>
      </c>
      <c r="B33" s="34">
        <f t="shared" si="6"/>
        <v>885</v>
      </c>
      <c r="C33" s="71">
        <v>250</v>
      </c>
      <c r="D33" s="71">
        <v>205</v>
      </c>
      <c r="E33" s="72">
        <v>230</v>
      </c>
      <c r="F33" s="72">
        <v>200</v>
      </c>
      <c r="G33" s="72"/>
      <c r="H33" s="73"/>
      <c r="I33" s="74">
        <f t="shared" si="7"/>
        <v>706</v>
      </c>
      <c r="J33" s="75">
        <v>250</v>
      </c>
      <c r="K33" s="75">
        <v>211</v>
      </c>
      <c r="L33" s="76">
        <v>45</v>
      </c>
      <c r="M33" s="76">
        <v>200</v>
      </c>
      <c r="N33" s="76"/>
      <c r="O33" s="15">
        <f t="shared" si="1"/>
        <v>102.92682926829269</v>
      </c>
      <c r="P33" s="77">
        <v>15</v>
      </c>
    </row>
    <row r="34" spans="1:16" ht="16.5" thickBot="1" thickTop="1">
      <c r="A34" s="70" t="s">
        <v>40</v>
      </c>
      <c r="B34" s="78">
        <f>SUM(B10-B19)</f>
        <v>1736.0319999999992</v>
      </c>
      <c r="C34" s="79" t="s">
        <v>16</v>
      </c>
      <c r="D34" s="79" t="s">
        <v>16</v>
      </c>
      <c r="E34" s="80" t="s">
        <v>16</v>
      </c>
      <c r="F34" s="80" t="s">
        <v>16</v>
      </c>
      <c r="G34" s="81" t="s">
        <v>16</v>
      </c>
      <c r="H34" s="82">
        <f>SUM(H10-H19)</f>
        <v>752</v>
      </c>
      <c r="I34" s="83">
        <f>SUM(I10-I19)</f>
        <v>0.1900000000023283</v>
      </c>
      <c r="J34" s="84" t="s">
        <v>16</v>
      </c>
      <c r="K34" s="84" t="s">
        <v>16</v>
      </c>
      <c r="L34" s="85" t="s">
        <v>16</v>
      </c>
      <c r="M34" s="85" t="s">
        <v>16</v>
      </c>
      <c r="N34" s="85" t="s">
        <v>16</v>
      </c>
      <c r="O34" s="81" t="s">
        <v>16</v>
      </c>
      <c r="P34" s="86">
        <f>SUM(P10-P19)</f>
        <v>750</v>
      </c>
    </row>
    <row r="35" spans="1:16" ht="15.75" thickTop="1">
      <c r="A35" s="4"/>
      <c r="B35" s="87"/>
      <c r="C35" s="88"/>
      <c r="D35" s="88"/>
      <c r="E35" s="88"/>
      <c r="F35" s="88"/>
      <c r="G35" s="88"/>
      <c r="H35" s="87"/>
      <c r="I35" s="87"/>
      <c r="J35" s="88"/>
      <c r="K35" s="88"/>
      <c r="L35" s="88"/>
      <c r="M35" s="88"/>
      <c r="N35" s="88"/>
      <c r="O35" s="88"/>
      <c r="P35" s="87"/>
    </row>
    <row r="36" spans="1:16" ht="15">
      <c r="A36" s="89" t="s">
        <v>41</v>
      </c>
      <c r="B36" s="87"/>
      <c r="C36" s="88"/>
      <c r="D36" s="88"/>
      <c r="E36" s="88"/>
      <c r="F36" s="88"/>
      <c r="G36" s="88"/>
      <c r="H36" s="87"/>
      <c r="I36" s="87"/>
      <c r="J36" s="88"/>
      <c r="K36" s="88"/>
      <c r="L36" s="88"/>
      <c r="M36" s="88"/>
      <c r="N36" s="88"/>
      <c r="O36" s="88"/>
      <c r="P36" s="87"/>
    </row>
    <row r="37" spans="1:16" ht="15">
      <c r="A37" s="90"/>
      <c r="B37" s="87"/>
      <c r="C37" s="88"/>
      <c r="D37" s="88"/>
      <c r="E37" s="88"/>
      <c r="F37" s="88"/>
      <c r="G37" s="88"/>
      <c r="H37" s="87"/>
      <c r="I37" s="87"/>
      <c r="J37" s="88"/>
      <c r="K37" s="88"/>
      <c r="L37" s="88"/>
      <c r="M37" s="88"/>
      <c r="N37" s="88"/>
      <c r="O37" s="88"/>
      <c r="P37" s="87"/>
    </row>
    <row r="38" spans="1:16" ht="15">
      <c r="A38" s="90"/>
      <c r="B38" s="87"/>
      <c r="C38" s="88"/>
      <c r="D38" s="88"/>
      <c r="E38" s="88"/>
      <c r="F38" s="88"/>
      <c r="G38" s="88"/>
      <c r="H38" s="87"/>
      <c r="I38" s="87"/>
      <c r="J38" s="88"/>
      <c r="K38" s="88"/>
      <c r="L38" s="88"/>
      <c r="M38" s="88"/>
      <c r="N38" s="88"/>
      <c r="O38" s="88"/>
      <c r="P38" s="87"/>
    </row>
    <row r="39" spans="1:16" ht="15">
      <c r="A39" s="90"/>
      <c r="B39" s="87"/>
      <c r="C39" s="88"/>
      <c r="D39" s="88"/>
      <c r="E39" s="88"/>
      <c r="F39" s="88"/>
      <c r="G39" s="88"/>
      <c r="H39" s="87"/>
      <c r="I39" s="87"/>
      <c r="J39" s="88"/>
      <c r="K39" s="88"/>
      <c r="L39" s="88"/>
      <c r="M39" s="88"/>
      <c r="N39" s="88"/>
      <c r="O39" s="88"/>
      <c r="P39" s="87"/>
    </row>
    <row r="40" spans="1:16" ht="15">
      <c r="A40" s="90"/>
      <c r="B40" s="87"/>
      <c r="C40" s="88"/>
      <c r="D40" s="88"/>
      <c r="E40" s="88"/>
      <c r="F40" s="88"/>
      <c r="G40" s="88"/>
      <c r="H40" s="87"/>
      <c r="I40" s="87"/>
      <c r="J40" s="88"/>
      <c r="K40" s="88"/>
      <c r="L40" s="88"/>
      <c r="M40" s="88"/>
      <c r="N40" s="88"/>
      <c r="O40" s="88"/>
      <c r="P40" s="87"/>
    </row>
    <row r="41" spans="1:15" ht="15">
      <c r="A41" s="91" t="s">
        <v>42</v>
      </c>
      <c r="B41" s="94"/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5">
      <c r="A42" s="92" t="s">
        <v>43</v>
      </c>
      <c r="B42" s="95"/>
      <c r="C42" s="93"/>
      <c r="D42" s="93"/>
      <c r="E42" s="93"/>
      <c r="F42" s="93"/>
      <c r="G42" s="2"/>
      <c r="H42" s="2"/>
      <c r="K42" s="2"/>
      <c r="L42" s="2"/>
      <c r="M42" s="2"/>
      <c r="N42" s="2"/>
      <c r="O42" s="2"/>
    </row>
    <row r="43" spans="1:8" ht="15">
      <c r="A43" s="92" t="s">
        <v>44</v>
      </c>
      <c r="B43" s="95"/>
      <c r="C43" s="93"/>
      <c r="D43" s="93"/>
      <c r="E43" s="93"/>
      <c r="F43" s="93"/>
      <c r="G43" s="2"/>
      <c r="H43" s="2"/>
    </row>
  </sheetData>
  <sheetProtection/>
  <mergeCells count="19">
    <mergeCell ref="N7:N9"/>
    <mergeCell ref="O7:O9"/>
    <mergeCell ref="P7:P9"/>
    <mergeCell ref="A2:P2"/>
    <mergeCell ref="B6:H6"/>
    <mergeCell ref="I6:P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Zdeněk1941</dc:creator>
  <cp:keywords/>
  <dc:description/>
  <cp:lastModifiedBy>Jandová Jana</cp:lastModifiedBy>
  <cp:lastPrinted>2019-10-10T11:07:10Z</cp:lastPrinted>
  <dcterms:created xsi:type="dcterms:W3CDTF">2019-10-01T19:14:05Z</dcterms:created>
  <dcterms:modified xsi:type="dcterms:W3CDTF">2019-12-16T16:42:21Z</dcterms:modified>
  <cp:category/>
  <cp:version/>
  <cp:contentType/>
  <cp:contentStatus/>
</cp:coreProperties>
</file>