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640" activeTab="1"/>
  </bookViews>
  <sheets>
    <sheet name="FP 2019-2020" sheetId="1" r:id="rId1"/>
    <sheet name="FP 2021-2022" sheetId="2" r:id="rId2"/>
  </sheets>
  <definedNames>
    <definedName name="_xlnm.Print_Area" localSheetId="0">'FP 2019-2020'!$A$1:$O$42</definedName>
    <definedName name="_xlnm.Print_Area" localSheetId="1">'FP 2021-2022'!$A$1:$O$42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B32" i="2"/>
  <c r="I31" i="2"/>
  <c r="B31" i="2"/>
  <c r="I30" i="2"/>
  <c r="B30" i="2"/>
  <c r="I29" i="2"/>
  <c r="B29" i="2"/>
  <c r="I28" i="2"/>
  <c r="B28" i="2"/>
  <c r="I27" i="2"/>
  <c r="E27" i="2"/>
  <c r="D27" i="2"/>
  <c r="C27" i="2"/>
  <c r="B27" i="2" s="1"/>
  <c r="I26" i="2"/>
  <c r="D26" i="2"/>
  <c r="C26" i="2"/>
  <c r="B26" i="2" s="1"/>
  <c r="I25" i="2"/>
  <c r="E25" i="2"/>
  <c r="E23" i="2" s="1"/>
  <c r="D25" i="2"/>
  <c r="B25" i="2" s="1"/>
  <c r="I24" i="2"/>
  <c r="I23" i="2" s="1"/>
  <c r="B24" i="2"/>
  <c r="O23" i="2"/>
  <c r="N23" i="2"/>
  <c r="M23" i="2"/>
  <c r="L23" i="2"/>
  <c r="K23" i="2"/>
  <c r="J23" i="2"/>
  <c r="H23" i="2"/>
  <c r="G23" i="2"/>
  <c r="F23" i="2"/>
  <c r="D23" i="2"/>
  <c r="C23" i="2"/>
  <c r="I22" i="2"/>
  <c r="B22" i="2"/>
  <c r="I21" i="2"/>
  <c r="B21" i="2"/>
  <c r="I20" i="2"/>
  <c r="I19" i="2" s="1"/>
  <c r="I18" i="2" s="1"/>
  <c r="E20" i="2"/>
  <c r="E19" i="2" s="1"/>
  <c r="E18" i="2" s="1"/>
  <c r="D20" i="2"/>
  <c r="C20" i="2"/>
  <c r="O19" i="2"/>
  <c r="O18" i="2" s="1"/>
  <c r="N19" i="2"/>
  <c r="M19" i="2"/>
  <c r="L19" i="2"/>
  <c r="L18" i="2" s="1"/>
  <c r="K19" i="2"/>
  <c r="K18" i="2" s="1"/>
  <c r="J19" i="2"/>
  <c r="H19" i="2"/>
  <c r="H18" i="2" s="1"/>
  <c r="G19" i="2"/>
  <c r="G18" i="2" s="1"/>
  <c r="F19" i="2"/>
  <c r="D19" i="2"/>
  <c r="D18" i="2" s="1"/>
  <c r="C19" i="2"/>
  <c r="C18" i="2" s="1"/>
  <c r="N18" i="2"/>
  <c r="M18" i="2"/>
  <c r="J18" i="2"/>
  <c r="F18" i="2"/>
  <c r="O14" i="2"/>
  <c r="I14" i="2"/>
  <c r="H14" i="2"/>
  <c r="B14" i="2"/>
  <c r="O9" i="2"/>
  <c r="I9" i="2"/>
  <c r="I33" i="2" s="1"/>
  <c r="H9" i="2"/>
  <c r="B9" i="2"/>
  <c r="I32" i="1"/>
  <c r="B32" i="1"/>
  <c r="I31" i="1"/>
  <c r="B31" i="1"/>
  <c r="I30" i="1"/>
  <c r="B30" i="1"/>
  <c r="I29" i="1"/>
  <c r="B29" i="1"/>
  <c r="I28" i="1"/>
  <c r="B28" i="1"/>
  <c r="K27" i="1"/>
  <c r="I27" i="1" s="1"/>
  <c r="B27" i="1"/>
  <c r="L26" i="1"/>
  <c r="K26" i="1"/>
  <c r="I26" i="1" s="1"/>
  <c r="B26" i="1"/>
  <c r="L25" i="1"/>
  <c r="I25" i="1"/>
  <c r="B25" i="1"/>
  <c r="I24" i="1"/>
  <c r="I23" i="1" s="1"/>
  <c r="B24" i="1"/>
  <c r="O23" i="1"/>
  <c r="O18" i="1" s="1"/>
  <c r="O33" i="1" s="1"/>
  <c r="N23" i="1"/>
  <c r="M23" i="1"/>
  <c r="L23" i="1"/>
  <c r="K23" i="1"/>
  <c r="K18" i="1" s="1"/>
  <c r="J23" i="1"/>
  <c r="H23" i="1"/>
  <c r="H18" i="1" s="1"/>
  <c r="G23" i="1"/>
  <c r="G18" i="1" s="1"/>
  <c r="F23" i="1"/>
  <c r="E23" i="1"/>
  <c r="D23" i="1"/>
  <c r="D18" i="1" s="1"/>
  <c r="C23" i="1"/>
  <c r="C18" i="1" s="1"/>
  <c r="B23" i="1"/>
  <c r="L22" i="1"/>
  <c r="L19" i="1" s="1"/>
  <c r="L18" i="1" s="1"/>
  <c r="K22" i="1"/>
  <c r="J22" i="1"/>
  <c r="B22" i="1"/>
  <c r="I21" i="1"/>
  <c r="B21" i="1"/>
  <c r="L20" i="1"/>
  <c r="I20" i="1"/>
  <c r="B20" i="1"/>
  <c r="O19" i="1"/>
  <c r="N19" i="1"/>
  <c r="M19" i="1"/>
  <c r="K19" i="1"/>
  <c r="J19" i="1"/>
  <c r="H19" i="1"/>
  <c r="G19" i="1"/>
  <c r="F19" i="1"/>
  <c r="E19" i="1"/>
  <c r="D19" i="1"/>
  <c r="C19" i="1"/>
  <c r="B19" i="1"/>
  <c r="N18" i="1"/>
  <c r="M18" i="1"/>
  <c r="J18" i="1"/>
  <c r="F18" i="1"/>
  <c r="E18" i="1"/>
  <c r="B18" i="1"/>
  <c r="O14" i="1"/>
  <c r="I14" i="1"/>
  <c r="H14" i="1"/>
  <c r="B14" i="1"/>
  <c r="O9" i="1"/>
  <c r="I9" i="1"/>
  <c r="H9" i="1"/>
  <c r="H33" i="1" s="1"/>
  <c r="B9" i="1"/>
  <c r="B33" i="1" s="1"/>
  <c r="H33" i="2" l="1"/>
  <c r="B23" i="2"/>
  <c r="O33" i="2"/>
  <c r="B20" i="2"/>
  <c r="B19" i="2" s="1"/>
  <c r="B18" i="2" s="1"/>
  <c r="B33" i="2" s="1"/>
  <c r="I22" i="1"/>
  <c r="I19" i="1" s="1"/>
  <c r="I18" i="1" s="1"/>
  <c r="I33" i="1" s="1"/>
</calcChain>
</file>

<file path=xl/sharedStrings.xml><?xml version="1.0" encoding="utf-8"?>
<sst xmlns="http://schemas.openxmlformats.org/spreadsheetml/2006/main" count="318" uniqueCount="55">
  <si>
    <t>Střednědobý rozpočtový plán 2019-2020</t>
  </si>
  <si>
    <t>Střednědobý rozpočtový plán 2021-2022</t>
  </si>
  <si>
    <t>Organizace: ZŠ a MŠ Věry Čáslavské, Praha 6</t>
  </si>
  <si>
    <t>v tis. Kč.</t>
  </si>
  <si>
    <t>Finanční plán na rok 2019</t>
  </si>
  <si>
    <t>Finanční plán na rok 2020</t>
  </si>
  <si>
    <t>Finanční plán na rok 2021</t>
  </si>
  <si>
    <t>Finanční plán na rok 2022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</si>
  <si>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</si>
  <si>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</si>
  <si>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</si>
  <si>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</si>
  <si>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</si>
  <si>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</si>
  <si>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</si>
  <si>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</si>
  <si>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</si>
  <si>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</si>
  <si>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</si>
  <si>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</si>
  <si>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</si>
  <si>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</si>
  <si>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</si>
  <si>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</si>
  <si>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</si>
  <si>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</si>
  <si>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</si>
  <si>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</si>
  <si>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</si>
  <si>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</si>
  <si>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</si>
  <si>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</si>
  <si>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</si>
  <si>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</si>
  <si>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</si>
  <si>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</si>
  <si>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</si>
  <si>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</si>
  <si>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</si>
  <si>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</si>
  <si>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</si>
  <si>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</si>
  <si>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</si>
  <si>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</si>
  <si>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Výsledkem hospodaření v r. 2019 jsou nevyčerpané prostředky Uz 33063 - Šablony II., u kterých se předpokládá na konci roku 2019 převod do Rezervního fondu.</t>
  </si>
  <si>
    <t>V roce 2020 se předpokládá čerpání finančních prostředků z rezervního fondu Šablony II. ve výši 1 236 tis. Kč a s oznámeným navýšení prostředků na platy učitelů ze SR.</t>
  </si>
  <si>
    <t>Výnosy a náklady v doplňkové činnosti předpokládáme na úrovni předcházejících období</t>
  </si>
  <si>
    <t xml:space="preserve">Datum: </t>
  </si>
  <si>
    <t>Schválil:</t>
  </si>
  <si>
    <t>Zpracoval:</t>
  </si>
  <si>
    <t>Ing. Zdeněk Sedláček</t>
  </si>
  <si>
    <t>otisk razítka:</t>
  </si>
  <si>
    <t>tel.:</t>
  </si>
  <si>
    <t>ředitelka školy</t>
  </si>
  <si>
    <t>Mgr. Helena Patáková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</si>
</sst>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2" fillId="0" borderId="1" xfId="0" applyFont="1" applyBorder="1"/>
    <xf numFmtId="0" fontId="2" fillId="0" borderId="7" xfId="0" applyFont="1" applyBorder="1"/>
    <xf numFmtId="0" fontId="5" fillId="0" borderId="14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Protection="1">
      <protection hidden="1"/>
    </xf>
    <xf numFmtId="41" fontId="4" fillId="0" borderId="19" xfId="0" applyNumberFormat="1" applyFont="1" applyBorder="1" applyAlignment="1" applyProtection="1">
      <protection hidden="1"/>
    </xf>
    <xf numFmtId="41" fontId="4" fillId="0" borderId="20" xfId="0" applyNumberFormat="1" applyFont="1" applyBorder="1" applyAlignment="1" applyProtection="1">
      <alignment horizontal="center" wrapText="1"/>
      <protection hidden="1"/>
    </xf>
    <xf numFmtId="41" fontId="4" fillId="0" borderId="21" xfId="0" applyNumberFormat="1" applyFont="1" applyBorder="1" applyAlignment="1" applyProtection="1">
      <alignment horizontal="center" wrapText="1"/>
      <protection hidden="1"/>
    </xf>
    <xf numFmtId="41" fontId="4" fillId="0" borderId="18" xfId="0" applyNumberFormat="1" applyFont="1" applyBorder="1" applyAlignment="1" applyProtection="1">
      <alignment horizontal="center"/>
      <protection hidden="1"/>
    </xf>
    <xf numFmtId="41" fontId="4" fillId="0" borderId="19" xfId="0" applyNumberFormat="1" applyFont="1" applyBorder="1" applyAlignment="1" applyProtection="1">
      <alignment horizontal="center"/>
      <protection hidden="1"/>
    </xf>
    <xf numFmtId="41" fontId="4" fillId="0" borderId="25" xfId="0" applyNumberFormat="1" applyFont="1" applyBorder="1" applyAlignment="1" applyProtection="1">
      <alignment horizontal="center"/>
      <protection hidden="1"/>
    </xf>
    <xf numFmtId="41" fontId="4" fillId="0" borderId="14" xfId="0" applyNumberFormat="1" applyFont="1" applyBorder="1" applyAlignment="1" applyProtection="1">
      <alignment horizontal="center"/>
      <protection hidden="1"/>
    </xf>
    <xf numFmtId="0" fontId="2" fillId="0" borderId="23" xfId="0" applyFont="1" applyBorder="1" applyProtection="1">
      <protection hidden="1"/>
    </xf>
    <xf numFmtId="41" fontId="4" fillId="0" borderId="24" xfId="0" applyNumberFormat="1" applyFont="1" applyBorder="1" applyAlignment="1" applyProtection="1">
      <alignment horizontal="center"/>
      <protection hidden="1"/>
    </xf>
    <xf numFmtId="0" fontId="6" fillId="0" borderId="18" xfId="0" applyFont="1" applyBorder="1" applyProtection="1">
      <protection hidden="1"/>
    </xf>
    <xf numFmtId="41" fontId="6" fillId="0" borderId="19" xfId="0" applyNumberFormat="1" applyFont="1" applyBorder="1" applyAlignment="1" applyProtection="1">
      <alignment horizontal="center" wrapText="1"/>
      <protection locked="0"/>
    </xf>
    <xf numFmtId="41" fontId="6" fillId="0" borderId="20" xfId="0" applyNumberFormat="1" applyFont="1" applyBorder="1" applyAlignment="1" applyProtection="1">
      <alignment horizontal="center" wrapText="1"/>
      <protection hidden="1"/>
    </xf>
    <xf numFmtId="41" fontId="6" fillId="0" borderId="21" xfId="0" applyNumberFormat="1" applyFont="1" applyBorder="1" applyAlignment="1" applyProtection="1">
      <alignment horizontal="center" wrapText="1"/>
      <protection hidden="1"/>
    </xf>
    <xf numFmtId="41" fontId="6" fillId="0" borderId="18" xfId="0" applyNumberFormat="1" applyFont="1" applyBorder="1" applyAlignment="1" applyProtection="1">
      <alignment horizontal="center" wrapText="1"/>
      <protection hidden="1"/>
    </xf>
    <xf numFmtId="41" fontId="6" fillId="0" borderId="22" xfId="0" applyNumberFormat="1" applyFont="1" applyBorder="1" applyAlignment="1" applyProtection="1">
      <alignment horizontal="center" wrapText="1"/>
      <protection hidden="1"/>
    </xf>
    <xf numFmtId="41" fontId="6" fillId="0" borderId="14" xfId="0" applyNumberFormat="1" applyFont="1" applyBorder="1" applyAlignment="1" applyProtection="1">
      <alignment horizontal="center" wrapText="1"/>
      <protection hidden="1"/>
    </xf>
    <xf numFmtId="0" fontId="6" fillId="0" borderId="23" xfId="0" applyFont="1" applyBorder="1" applyProtection="1">
      <protection hidden="1"/>
    </xf>
    <xf numFmtId="41" fontId="6" fillId="0" borderId="24" xfId="0" applyNumberFormat="1" applyFont="1" applyBorder="1" applyAlignment="1" applyProtection="1">
      <alignment horizontal="center" wrapText="1"/>
      <protection locked="0"/>
    </xf>
    <xf numFmtId="0" fontId="2" fillId="0" borderId="26" xfId="0" applyFont="1" applyBorder="1" applyProtection="1">
      <protection hidden="1"/>
    </xf>
    <xf numFmtId="41" fontId="4" fillId="0" borderId="27" xfId="0" applyNumberFormat="1" applyFont="1" applyBorder="1" applyAlignment="1" applyProtection="1">
      <alignment horizontal="center"/>
      <protection hidden="1"/>
    </xf>
    <xf numFmtId="41" fontId="4" fillId="0" borderId="28" xfId="0" applyNumberFormat="1" applyFont="1" applyBorder="1" applyAlignment="1" applyProtection="1">
      <alignment horizontal="center"/>
      <protection hidden="1"/>
    </xf>
    <xf numFmtId="41" fontId="4" fillId="0" borderId="29" xfId="0" applyNumberFormat="1" applyFont="1" applyBorder="1" applyAlignment="1" applyProtection="1">
      <alignment horizontal="center"/>
      <protection hidden="1"/>
    </xf>
    <xf numFmtId="41" fontId="4" fillId="0" borderId="26" xfId="0" applyNumberFormat="1" applyFont="1" applyBorder="1" applyAlignment="1" applyProtection="1">
      <alignment horizontal="center"/>
      <protection hidden="1"/>
    </xf>
    <xf numFmtId="0" fontId="2" fillId="0" borderId="30" xfId="0" applyFont="1" applyBorder="1" applyProtection="1">
      <protection hidden="1"/>
    </xf>
    <xf numFmtId="41" fontId="4" fillId="0" borderId="31" xfId="0" applyNumberFormat="1" applyFont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41" fontId="6" fillId="0" borderId="27" xfId="0" applyNumberFormat="1" applyFont="1" applyBorder="1" applyAlignment="1" applyProtection="1">
      <alignment horizontal="center"/>
      <protection locked="0"/>
    </xf>
    <xf numFmtId="41" fontId="6" fillId="0" borderId="28" xfId="0" applyNumberFormat="1" applyFont="1" applyBorder="1" applyAlignment="1" applyProtection="1">
      <alignment horizontal="center"/>
      <protection hidden="1"/>
    </xf>
    <xf numFmtId="41" fontId="6" fillId="0" borderId="29" xfId="0" applyNumberFormat="1" applyFont="1" applyBorder="1" applyAlignment="1" applyProtection="1">
      <alignment horizontal="center"/>
      <protection hidden="1"/>
    </xf>
    <xf numFmtId="41" fontId="6" fillId="0" borderId="26" xfId="0" applyNumberFormat="1" applyFont="1" applyBorder="1" applyAlignment="1" applyProtection="1">
      <alignment horizontal="center"/>
      <protection locked="0"/>
    </xf>
    <xf numFmtId="41" fontId="6" fillId="0" borderId="25" xfId="0" applyNumberFormat="1" applyFont="1" applyBorder="1" applyAlignment="1" applyProtection="1">
      <alignment horizontal="center"/>
      <protection locked="0"/>
    </xf>
    <xf numFmtId="41" fontId="6" fillId="0" borderId="14" xfId="0" applyNumberFormat="1" applyFont="1" applyBorder="1" applyAlignment="1" applyProtection="1">
      <alignment horizontal="center"/>
      <protection locked="0"/>
    </xf>
    <xf numFmtId="0" fontId="0" fillId="0" borderId="30" xfId="0" applyBorder="1" applyProtection="1">
      <protection hidden="1"/>
    </xf>
    <xf numFmtId="41" fontId="6" fillId="0" borderId="31" xfId="0" applyNumberFormat="1" applyFont="1" applyBorder="1" applyAlignment="1" applyProtection="1">
      <alignment horizontal="center"/>
      <protection locked="0"/>
    </xf>
    <xf numFmtId="0" fontId="0" fillId="0" borderId="32" xfId="0" applyBorder="1" applyProtection="1">
      <protection hidden="1"/>
    </xf>
    <xf numFmtId="41" fontId="6" fillId="0" borderId="33" xfId="0" applyNumberFormat="1" applyFont="1" applyBorder="1" applyAlignment="1" applyProtection="1">
      <alignment horizontal="center"/>
      <protection locked="0"/>
    </xf>
    <xf numFmtId="41" fontId="6" fillId="0" borderId="34" xfId="0" applyNumberFormat="1" applyFont="1" applyBorder="1" applyAlignment="1" applyProtection="1">
      <alignment horizontal="center"/>
      <protection hidden="1"/>
    </xf>
    <xf numFmtId="41" fontId="6" fillId="0" borderId="35" xfId="0" applyNumberFormat="1" applyFont="1" applyBorder="1" applyAlignment="1" applyProtection="1">
      <alignment horizontal="center"/>
      <protection hidden="1"/>
    </xf>
    <xf numFmtId="41" fontId="6" fillId="0" borderId="32" xfId="0" applyNumberFormat="1" applyFont="1" applyBorder="1" applyAlignment="1" applyProtection="1">
      <alignment horizontal="center"/>
      <protection locked="0"/>
    </xf>
    <xf numFmtId="41" fontId="6" fillId="0" borderId="36" xfId="0" applyNumberFormat="1" applyFont="1" applyBorder="1" applyAlignment="1" applyProtection="1">
      <alignment horizontal="center"/>
      <protection locked="0"/>
    </xf>
    <xf numFmtId="0" fontId="0" fillId="0" borderId="37" xfId="0" applyBorder="1" applyProtection="1">
      <protection hidden="1"/>
    </xf>
    <xf numFmtId="41" fontId="6" fillId="0" borderId="38" xfId="0" applyNumberFormat="1" applyFont="1" applyBorder="1" applyAlignment="1" applyProtection="1">
      <alignment horizontal="center"/>
      <protection locked="0"/>
    </xf>
    <xf numFmtId="41" fontId="4" fillId="0" borderId="39" xfId="0" applyNumberFormat="1" applyFont="1" applyBorder="1" applyAlignment="1" applyProtection="1">
      <alignment horizontal="center"/>
      <protection hidden="1"/>
    </xf>
    <xf numFmtId="41" fontId="4" fillId="0" borderId="40" xfId="0" applyNumberFormat="1" applyFont="1" applyBorder="1" applyAlignment="1" applyProtection="1">
      <alignment horizontal="center"/>
      <protection hidden="1"/>
    </xf>
    <xf numFmtId="41" fontId="6" fillId="0" borderId="27" xfId="0" applyNumberFormat="1" applyFont="1" applyBorder="1" applyAlignment="1" applyProtection="1">
      <alignment horizontal="center"/>
      <protection hidden="1"/>
    </xf>
    <xf numFmtId="41" fontId="6" fillId="0" borderId="28" xfId="0" applyNumberFormat="1" applyFont="1" applyBorder="1" applyAlignment="1" applyProtection="1">
      <alignment horizontal="center"/>
      <protection locked="0"/>
    </xf>
    <xf numFmtId="41" fontId="6" fillId="0" borderId="31" xfId="0" applyNumberFormat="1" applyFont="1" applyBorder="1" applyAlignment="1" applyProtection="1">
      <alignment horizontal="center"/>
      <protection hidden="1"/>
    </xf>
    <xf numFmtId="41" fontId="4" fillId="0" borderId="28" xfId="0" applyNumberFormat="1" applyFont="1" applyBorder="1" applyAlignment="1" applyProtection="1">
      <alignment horizontal="center"/>
      <protection locked="0"/>
    </xf>
    <xf numFmtId="41" fontId="4" fillId="0" borderId="26" xfId="0" applyNumberFormat="1" applyFont="1" applyBorder="1" applyAlignment="1" applyProtection="1">
      <alignment horizontal="center"/>
      <protection locked="0"/>
    </xf>
    <xf numFmtId="41" fontId="6" fillId="2" borderId="27" xfId="0" applyNumberFormat="1" applyFont="1" applyFill="1" applyBorder="1" applyAlignment="1" applyProtection="1">
      <alignment horizontal="center"/>
      <protection hidden="1"/>
    </xf>
    <xf numFmtId="41" fontId="4" fillId="0" borderId="25" xfId="0" applyNumberFormat="1" applyFont="1" applyBorder="1" applyAlignment="1" applyProtection="1">
      <alignment horizontal="center"/>
      <protection locked="0"/>
    </xf>
    <xf numFmtId="41" fontId="4" fillId="0" borderId="14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Protection="1">
      <protection hidden="1"/>
    </xf>
    <xf numFmtId="0" fontId="4" fillId="0" borderId="30" xfId="0" applyFont="1" applyBorder="1" applyProtection="1">
      <protection hidden="1"/>
    </xf>
    <xf numFmtId="0" fontId="2" fillId="0" borderId="13" xfId="0" applyFont="1" applyBorder="1" applyProtection="1">
      <protection hidden="1"/>
    </xf>
    <xf numFmtId="41" fontId="4" fillId="0" borderId="11" xfId="0" applyNumberFormat="1" applyFont="1" applyBorder="1" applyAlignment="1" applyProtection="1">
      <alignment horizontal="center"/>
      <protection locked="0"/>
    </xf>
    <xf numFmtId="41" fontId="4" fillId="0" borderId="13" xfId="0" applyNumberFormat="1" applyFont="1" applyBorder="1" applyAlignment="1" applyProtection="1">
      <alignment horizontal="center"/>
      <protection locked="0"/>
    </xf>
    <xf numFmtId="41" fontId="6" fillId="0" borderId="11" xfId="0" applyNumberFormat="1" applyFont="1" applyBorder="1" applyAlignment="1" applyProtection="1">
      <alignment horizontal="center"/>
      <protection locked="0"/>
    </xf>
    <xf numFmtId="41" fontId="6" fillId="0" borderId="12" xfId="0" applyNumberFormat="1" applyFont="1" applyBorder="1" applyAlignment="1" applyProtection="1">
      <alignment horizontal="center"/>
      <protection locked="0"/>
    </xf>
    <xf numFmtId="41" fontId="4" fillId="0" borderId="41" xfId="0" applyNumberFormat="1" applyFont="1" applyBorder="1" applyAlignment="1" applyProtection="1">
      <alignment horizontal="center"/>
      <protection locked="0"/>
    </xf>
    <xf numFmtId="0" fontId="2" fillId="0" borderId="42" xfId="0" applyFont="1" applyBorder="1" applyProtection="1">
      <protection hidden="1"/>
    </xf>
    <xf numFmtId="41" fontId="6" fillId="0" borderId="43" xfId="0" applyNumberFormat="1" applyFont="1" applyBorder="1" applyAlignment="1" applyProtection="1">
      <alignment horizontal="center"/>
      <protection hidden="1"/>
    </xf>
    <xf numFmtId="0" fontId="2" fillId="0" borderId="32" xfId="0" applyFont="1" applyBorder="1" applyProtection="1">
      <protection hidden="1"/>
    </xf>
    <xf numFmtId="41" fontId="4" fillId="0" borderId="32" xfId="0" applyNumberFormat="1" applyFont="1" applyBorder="1" applyAlignment="1" applyProtection="1">
      <alignment horizontal="center"/>
      <protection locked="0"/>
    </xf>
    <xf numFmtId="41" fontId="6" fillId="0" borderId="44" xfId="0" applyNumberFormat="1" applyFont="1" applyBorder="1" applyAlignment="1" applyProtection="1">
      <alignment horizontal="center"/>
      <protection hidden="1"/>
    </xf>
    <xf numFmtId="41" fontId="4" fillId="0" borderId="34" xfId="0" applyNumberFormat="1" applyFont="1" applyBorder="1" applyAlignment="1" applyProtection="1">
      <alignment horizontal="center"/>
      <protection locked="0"/>
    </xf>
    <xf numFmtId="41" fontId="4" fillId="0" borderId="35" xfId="0" applyNumberFormat="1" applyFont="1" applyBorder="1" applyAlignment="1" applyProtection="1">
      <alignment horizontal="center"/>
      <protection locked="0"/>
    </xf>
    <xf numFmtId="41" fontId="4" fillId="0" borderId="36" xfId="0" applyNumberFormat="1" applyFont="1" applyBorder="1" applyAlignment="1" applyProtection="1">
      <alignment horizontal="center"/>
      <protection locked="0"/>
    </xf>
    <xf numFmtId="0" fontId="2" fillId="0" borderId="37" xfId="0" applyFont="1" applyBorder="1" applyProtection="1">
      <protection hidden="1"/>
    </xf>
    <xf numFmtId="41" fontId="6" fillId="0" borderId="38" xfId="0" applyNumberFormat="1" applyFont="1" applyBorder="1" applyAlignment="1" applyProtection="1">
      <alignment horizontal="center"/>
      <protection hidden="1"/>
    </xf>
    <xf numFmtId="41" fontId="4" fillId="0" borderId="45" xfId="0" applyNumberFormat="1" applyFont="1" applyBorder="1" applyAlignment="1" applyProtection="1">
      <alignment horizontal="center"/>
      <protection hidden="1"/>
    </xf>
    <xf numFmtId="41" fontId="4" fillId="0" borderId="46" xfId="0" applyNumberFormat="1" applyFont="1" applyBorder="1" applyAlignment="1" applyProtection="1">
      <alignment horizontal="center"/>
      <protection hidden="1"/>
    </xf>
    <xf numFmtId="41" fontId="4" fillId="0" borderId="47" xfId="0" applyNumberFormat="1" applyFont="1" applyBorder="1" applyAlignment="1" applyProtection="1">
      <alignment horizontal="center"/>
      <protection hidden="1"/>
    </xf>
    <xf numFmtId="41" fontId="4" fillId="0" borderId="48" xfId="0" applyNumberFormat="1" applyFont="1" applyBorder="1" applyAlignment="1" applyProtection="1">
      <alignment horizontal="center"/>
      <protection hidden="1"/>
    </xf>
    <xf numFmtId="41" fontId="4" fillId="0" borderId="32" xfId="0" applyNumberFormat="1" applyFont="1" applyBorder="1" applyAlignment="1" applyProtection="1">
      <alignment horizontal="center"/>
      <protection hidden="1"/>
    </xf>
    <xf numFmtId="41" fontId="4" fillId="0" borderId="49" xfId="0" applyNumberFormat="1" applyFont="1" applyBorder="1" applyAlignment="1" applyProtection="1">
      <alignment horizontal="center"/>
      <protection hidden="1"/>
    </xf>
    <xf numFmtId="41" fontId="4" fillId="0" borderId="34" xfId="0" applyNumberFormat="1" applyFont="1" applyBorder="1" applyAlignment="1" applyProtection="1">
      <alignment horizontal="center"/>
      <protection hidden="1"/>
    </xf>
    <xf numFmtId="41" fontId="4" fillId="0" borderId="35" xfId="0" applyNumberFormat="1" applyFont="1" applyBorder="1" applyAlignment="1" applyProtection="1">
      <alignment horizontal="center"/>
      <protection hidden="1"/>
    </xf>
    <xf numFmtId="41" fontId="4" fillId="0" borderId="36" xfId="0" applyNumberFormat="1" applyFont="1" applyBorder="1" applyAlignment="1" applyProtection="1">
      <alignment horizontal="center"/>
      <protection hidden="1"/>
    </xf>
    <xf numFmtId="41" fontId="4" fillId="0" borderId="50" xfId="0" applyNumberFormat="1" applyFont="1" applyBorder="1" applyAlignment="1" applyProtection="1">
      <alignment horizontal="center"/>
      <protection hidden="1"/>
    </xf>
    <xf numFmtId="41" fontId="4" fillId="0" borderId="51" xfId="0" applyNumberFormat="1" applyFont="1" applyBorder="1" applyAlignment="1" applyProtection="1">
      <alignment horizontal="center"/>
      <protection hidden="1"/>
    </xf>
    <xf numFmtId="41" fontId="4" fillId="0" borderId="52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41" fontId="4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right"/>
    </xf>
    <xf numFmtId="41" fontId="0" fillId="0" borderId="0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/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 applyProtection="1"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shrinkToFi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zoomScale="75" zoomScaleNormal="75" workbookViewId="0">
      <selection sqref="A1:O42"/>
    </sheetView>
  </sheetViews>
  <sheetFormatPr defaultRowHeight="15" x14ac:dyDescent="0.25"/>
  <cols>
    <col min="1" max="1" width="28.28515625" customWidth="1"/>
    <col min="2" max="2" width="12.5703125" customWidth="1"/>
    <col min="3" max="4" width="11.7109375" customWidth="1"/>
    <col min="5" max="5" width="12.28515625" customWidth="1"/>
    <col min="6" max="7" width="9.7109375" customWidth="1"/>
    <col min="8" max="8" width="12.140625" customWidth="1"/>
    <col min="9" max="10" width="11.7109375" customWidth="1"/>
    <col min="11" max="12" width="10.5703125" customWidth="1"/>
    <col min="13" max="13" width="12.28515625" customWidth="1"/>
    <col min="14" max="15" width="10.5703125" customWidth="1"/>
    <col min="16" max="16" width="10.28515625" customWidth="1"/>
    <col min="17" max="17" width="10.42578125" customWidth="1"/>
    <col min="18" max="18" width="13" customWidth="1"/>
    <col min="19" max="19" width="10.7109375" bestFit="1" customWidth="1"/>
    <col min="20" max="21" width="10.140625" customWidth="1"/>
    <col min="22" max="22" width="10.42578125" customWidth="1"/>
    <col min="24" max="24" width="9.7109375" bestFit="1" customWidth="1"/>
    <col min="25" max="25" width="11.5703125" customWidth="1"/>
    <col min="26" max="26" width="12.85546875" customWidth="1"/>
    <col min="27" max="27" width="14.28515625" customWidth="1"/>
    <col min="28" max="28" width="9.7109375" bestFit="1" customWidth="1"/>
    <col min="31" max="31" width="9.7109375" bestFit="1" customWidth="1"/>
    <col min="257" max="257" width="28.28515625" customWidth="1"/>
    <col min="258" max="258" width="12.5703125" customWidth="1"/>
    <col min="259" max="259" width="10.5703125" customWidth="1"/>
    <col min="260" max="260" width="9.7109375" customWidth="1"/>
    <col min="261" max="261" width="10" customWidth="1"/>
    <col min="262" max="263" width="9.7109375" customWidth="1"/>
    <col min="264" max="264" width="12.140625" customWidth="1"/>
    <col min="265" max="265" width="11" customWidth="1"/>
    <col min="266" max="266" width="10.7109375" bestFit="1" customWidth="1"/>
    <col min="267" max="268" width="10.5703125" customWidth="1"/>
    <col min="269" max="269" width="10" customWidth="1"/>
    <col min="270" max="271" width="10.5703125" customWidth="1"/>
    <col min="272" max="272" width="5.140625" customWidth="1"/>
    <col min="273" max="273" width="31.42578125" customWidth="1"/>
    <col min="274" max="274" width="13" customWidth="1"/>
    <col min="275" max="275" width="10.7109375" bestFit="1" customWidth="1"/>
    <col min="276" max="277" width="10.140625" customWidth="1"/>
    <col min="278" max="278" width="10.42578125" customWidth="1"/>
    <col min="280" max="280" width="9.7109375" bestFit="1" customWidth="1"/>
    <col min="281" max="281" width="11.5703125" customWidth="1"/>
    <col min="282" max="282" width="12.85546875" customWidth="1"/>
    <col min="283" max="283" width="14.28515625" customWidth="1"/>
    <col min="284" max="284" width="9.7109375" bestFit="1" customWidth="1"/>
    <col min="287" max="287" width="9.7109375" bestFit="1" customWidth="1"/>
    <col min="513" max="513" width="28.28515625" customWidth="1"/>
    <col min="514" max="514" width="12.5703125" customWidth="1"/>
    <col min="515" max="515" width="10.5703125" customWidth="1"/>
    <col min="516" max="516" width="9.7109375" customWidth="1"/>
    <col min="517" max="517" width="10" customWidth="1"/>
    <col min="518" max="519" width="9.7109375" customWidth="1"/>
    <col min="520" max="520" width="12.140625" customWidth="1"/>
    <col min="521" max="521" width="11" customWidth="1"/>
    <col min="522" max="522" width="10.7109375" bestFit="1" customWidth="1"/>
    <col min="523" max="524" width="10.5703125" customWidth="1"/>
    <col min="525" max="525" width="10" customWidth="1"/>
    <col min="526" max="527" width="10.5703125" customWidth="1"/>
    <col min="528" max="528" width="5.140625" customWidth="1"/>
    <col min="529" max="529" width="31.42578125" customWidth="1"/>
    <col min="530" max="530" width="13" customWidth="1"/>
    <col min="531" max="531" width="10.7109375" bestFit="1" customWidth="1"/>
    <col min="532" max="533" width="10.140625" customWidth="1"/>
    <col min="534" max="534" width="10.42578125" customWidth="1"/>
    <col min="536" max="536" width="9.7109375" bestFit="1" customWidth="1"/>
    <col min="537" max="537" width="11.5703125" customWidth="1"/>
    <col min="538" max="538" width="12.85546875" customWidth="1"/>
    <col min="539" max="539" width="14.28515625" customWidth="1"/>
    <col min="540" max="540" width="9.7109375" bestFit="1" customWidth="1"/>
    <col min="543" max="543" width="9.7109375" bestFit="1" customWidth="1"/>
    <col min="769" max="769" width="28.28515625" customWidth="1"/>
    <col min="770" max="770" width="12.5703125" customWidth="1"/>
    <col min="771" max="771" width="10.5703125" customWidth="1"/>
    <col min="772" max="772" width="9.7109375" customWidth="1"/>
    <col min="773" max="773" width="10" customWidth="1"/>
    <col min="774" max="775" width="9.7109375" customWidth="1"/>
    <col min="776" max="776" width="12.140625" customWidth="1"/>
    <col min="777" max="777" width="11" customWidth="1"/>
    <col min="778" max="778" width="10.7109375" bestFit="1" customWidth="1"/>
    <col min="779" max="780" width="10.5703125" customWidth="1"/>
    <col min="781" max="781" width="10" customWidth="1"/>
    <col min="782" max="783" width="10.5703125" customWidth="1"/>
    <col min="784" max="784" width="5.140625" customWidth="1"/>
    <col min="785" max="785" width="31.42578125" customWidth="1"/>
    <col min="786" max="786" width="13" customWidth="1"/>
    <col min="787" max="787" width="10.7109375" bestFit="1" customWidth="1"/>
    <col min="788" max="789" width="10.140625" customWidth="1"/>
    <col min="790" max="790" width="10.42578125" customWidth="1"/>
    <col min="792" max="792" width="9.7109375" bestFit="1" customWidth="1"/>
    <col min="793" max="793" width="11.5703125" customWidth="1"/>
    <col min="794" max="794" width="12.85546875" customWidth="1"/>
    <col min="795" max="795" width="14.28515625" customWidth="1"/>
    <col min="796" max="796" width="9.7109375" bestFit="1" customWidth="1"/>
    <col min="799" max="799" width="9.7109375" bestFit="1" customWidth="1"/>
    <col min="1025" max="1025" width="28.28515625" customWidth="1"/>
    <col min="1026" max="1026" width="12.5703125" customWidth="1"/>
    <col min="1027" max="1027" width="10.5703125" customWidth="1"/>
    <col min="1028" max="1028" width="9.7109375" customWidth="1"/>
    <col min="1029" max="1029" width="10" customWidth="1"/>
    <col min="1030" max="1031" width="9.7109375" customWidth="1"/>
    <col min="1032" max="1032" width="12.140625" customWidth="1"/>
    <col min="1033" max="1033" width="11" customWidth="1"/>
    <col min="1034" max="1034" width="10.7109375" bestFit="1" customWidth="1"/>
    <col min="1035" max="1036" width="10.5703125" customWidth="1"/>
    <col min="1037" max="1037" width="10" customWidth="1"/>
    <col min="1038" max="1039" width="10.5703125" customWidth="1"/>
    <col min="1040" max="1040" width="5.140625" customWidth="1"/>
    <col min="1041" max="1041" width="31.42578125" customWidth="1"/>
    <col min="1042" max="1042" width="13" customWidth="1"/>
    <col min="1043" max="1043" width="10.7109375" bestFit="1" customWidth="1"/>
    <col min="1044" max="1045" width="10.140625" customWidth="1"/>
    <col min="1046" max="1046" width="10.42578125" customWidth="1"/>
    <col min="1048" max="1048" width="9.7109375" bestFit="1" customWidth="1"/>
    <col min="1049" max="1049" width="11.5703125" customWidth="1"/>
    <col min="1050" max="1050" width="12.85546875" customWidth="1"/>
    <col min="1051" max="1051" width="14.28515625" customWidth="1"/>
    <col min="1052" max="1052" width="9.7109375" bestFit="1" customWidth="1"/>
    <col min="1055" max="1055" width="9.7109375" bestFit="1" customWidth="1"/>
    <col min="1281" max="1281" width="28.28515625" customWidth="1"/>
    <col min="1282" max="1282" width="12.5703125" customWidth="1"/>
    <col min="1283" max="1283" width="10.5703125" customWidth="1"/>
    <col min="1284" max="1284" width="9.7109375" customWidth="1"/>
    <col min="1285" max="1285" width="10" customWidth="1"/>
    <col min="1286" max="1287" width="9.7109375" customWidth="1"/>
    <col min="1288" max="1288" width="12.140625" customWidth="1"/>
    <col min="1289" max="1289" width="11" customWidth="1"/>
    <col min="1290" max="1290" width="10.7109375" bestFit="1" customWidth="1"/>
    <col min="1291" max="1292" width="10.5703125" customWidth="1"/>
    <col min="1293" max="1293" width="10" customWidth="1"/>
    <col min="1294" max="1295" width="10.5703125" customWidth="1"/>
    <col min="1296" max="1296" width="5.140625" customWidth="1"/>
    <col min="1297" max="1297" width="31.42578125" customWidth="1"/>
    <col min="1298" max="1298" width="13" customWidth="1"/>
    <col min="1299" max="1299" width="10.7109375" bestFit="1" customWidth="1"/>
    <col min="1300" max="1301" width="10.140625" customWidth="1"/>
    <col min="1302" max="1302" width="10.42578125" customWidth="1"/>
    <col min="1304" max="1304" width="9.7109375" bestFit="1" customWidth="1"/>
    <col min="1305" max="1305" width="11.5703125" customWidth="1"/>
    <col min="1306" max="1306" width="12.85546875" customWidth="1"/>
    <col min="1307" max="1307" width="14.28515625" customWidth="1"/>
    <col min="1308" max="1308" width="9.7109375" bestFit="1" customWidth="1"/>
    <col min="1311" max="1311" width="9.7109375" bestFit="1" customWidth="1"/>
    <col min="1537" max="1537" width="28.28515625" customWidth="1"/>
    <col min="1538" max="1538" width="12.5703125" customWidth="1"/>
    <col min="1539" max="1539" width="10.5703125" customWidth="1"/>
    <col min="1540" max="1540" width="9.7109375" customWidth="1"/>
    <col min="1541" max="1541" width="10" customWidth="1"/>
    <col min="1542" max="1543" width="9.7109375" customWidth="1"/>
    <col min="1544" max="1544" width="12.140625" customWidth="1"/>
    <col min="1545" max="1545" width="11" customWidth="1"/>
    <col min="1546" max="1546" width="10.7109375" bestFit="1" customWidth="1"/>
    <col min="1547" max="1548" width="10.5703125" customWidth="1"/>
    <col min="1549" max="1549" width="10" customWidth="1"/>
    <col min="1550" max="1551" width="10.5703125" customWidth="1"/>
    <col min="1552" max="1552" width="5.140625" customWidth="1"/>
    <col min="1553" max="1553" width="31.42578125" customWidth="1"/>
    <col min="1554" max="1554" width="13" customWidth="1"/>
    <col min="1555" max="1555" width="10.7109375" bestFit="1" customWidth="1"/>
    <col min="1556" max="1557" width="10.140625" customWidth="1"/>
    <col min="1558" max="1558" width="10.42578125" customWidth="1"/>
    <col min="1560" max="1560" width="9.7109375" bestFit="1" customWidth="1"/>
    <col min="1561" max="1561" width="11.5703125" customWidth="1"/>
    <col min="1562" max="1562" width="12.85546875" customWidth="1"/>
    <col min="1563" max="1563" width="14.28515625" customWidth="1"/>
    <col min="1564" max="1564" width="9.7109375" bestFit="1" customWidth="1"/>
    <col min="1567" max="1567" width="9.7109375" bestFit="1" customWidth="1"/>
    <col min="1793" max="1793" width="28.28515625" customWidth="1"/>
    <col min="1794" max="1794" width="12.5703125" customWidth="1"/>
    <col min="1795" max="1795" width="10.5703125" customWidth="1"/>
    <col min="1796" max="1796" width="9.7109375" customWidth="1"/>
    <col min="1797" max="1797" width="10" customWidth="1"/>
    <col min="1798" max="1799" width="9.7109375" customWidth="1"/>
    <col min="1800" max="1800" width="12.140625" customWidth="1"/>
    <col min="1801" max="1801" width="11" customWidth="1"/>
    <col min="1802" max="1802" width="10.7109375" bestFit="1" customWidth="1"/>
    <col min="1803" max="1804" width="10.5703125" customWidth="1"/>
    <col min="1805" max="1805" width="10" customWidth="1"/>
    <col min="1806" max="1807" width="10.5703125" customWidth="1"/>
    <col min="1808" max="1808" width="5.140625" customWidth="1"/>
    <col min="1809" max="1809" width="31.42578125" customWidth="1"/>
    <col min="1810" max="1810" width="13" customWidth="1"/>
    <col min="1811" max="1811" width="10.7109375" bestFit="1" customWidth="1"/>
    <col min="1812" max="1813" width="10.140625" customWidth="1"/>
    <col min="1814" max="1814" width="10.42578125" customWidth="1"/>
    <col min="1816" max="1816" width="9.7109375" bestFit="1" customWidth="1"/>
    <col min="1817" max="1817" width="11.5703125" customWidth="1"/>
    <col min="1818" max="1818" width="12.85546875" customWidth="1"/>
    <col min="1819" max="1819" width="14.28515625" customWidth="1"/>
    <col min="1820" max="1820" width="9.7109375" bestFit="1" customWidth="1"/>
    <col min="1823" max="1823" width="9.7109375" bestFit="1" customWidth="1"/>
    <col min="2049" max="2049" width="28.28515625" customWidth="1"/>
    <col min="2050" max="2050" width="12.5703125" customWidth="1"/>
    <col min="2051" max="2051" width="10.5703125" customWidth="1"/>
    <col min="2052" max="2052" width="9.7109375" customWidth="1"/>
    <col min="2053" max="2053" width="10" customWidth="1"/>
    <col min="2054" max="2055" width="9.7109375" customWidth="1"/>
    <col min="2056" max="2056" width="12.140625" customWidth="1"/>
    <col min="2057" max="2057" width="11" customWidth="1"/>
    <col min="2058" max="2058" width="10.7109375" bestFit="1" customWidth="1"/>
    <col min="2059" max="2060" width="10.5703125" customWidth="1"/>
    <col min="2061" max="2061" width="10" customWidth="1"/>
    <col min="2062" max="2063" width="10.5703125" customWidth="1"/>
    <col min="2064" max="2064" width="5.140625" customWidth="1"/>
    <col min="2065" max="2065" width="31.42578125" customWidth="1"/>
    <col min="2066" max="2066" width="13" customWidth="1"/>
    <col min="2067" max="2067" width="10.7109375" bestFit="1" customWidth="1"/>
    <col min="2068" max="2069" width="10.140625" customWidth="1"/>
    <col min="2070" max="2070" width="10.42578125" customWidth="1"/>
    <col min="2072" max="2072" width="9.7109375" bestFit="1" customWidth="1"/>
    <col min="2073" max="2073" width="11.5703125" customWidth="1"/>
    <col min="2074" max="2074" width="12.85546875" customWidth="1"/>
    <col min="2075" max="2075" width="14.28515625" customWidth="1"/>
    <col min="2076" max="2076" width="9.7109375" bestFit="1" customWidth="1"/>
    <col min="2079" max="2079" width="9.7109375" bestFit="1" customWidth="1"/>
    <col min="2305" max="2305" width="28.28515625" customWidth="1"/>
    <col min="2306" max="2306" width="12.5703125" customWidth="1"/>
    <col min="2307" max="2307" width="10.5703125" customWidth="1"/>
    <col min="2308" max="2308" width="9.7109375" customWidth="1"/>
    <col min="2309" max="2309" width="10" customWidth="1"/>
    <col min="2310" max="2311" width="9.7109375" customWidth="1"/>
    <col min="2312" max="2312" width="12.140625" customWidth="1"/>
    <col min="2313" max="2313" width="11" customWidth="1"/>
    <col min="2314" max="2314" width="10.7109375" bestFit="1" customWidth="1"/>
    <col min="2315" max="2316" width="10.5703125" customWidth="1"/>
    <col min="2317" max="2317" width="10" customWidth="1"/>
    <col min="2318" max="2319" width="10.5703125" customWidth="1"/>
    <col min="2320" max="2320" width="5.140625" customWidth="1"/>
    <col min="2321" max="2321" width="31.42578125" customWidth="1"/>
    <col min="2322" max="2322" width="13" customWidth="1"/>
    <col min="2323" max="2323" width="10.7109375" bestFit="1" customWidth="1"/>
    <col min="2324" max="2325" width="10.140625" customWidth="1"/>
    <col min="2326" max="2326" width="10.42578125" customWidth="1"/>
    <col min="2328" max="2328" width="9.7109375" bestFit="1" customWidth="1"/>
    <col min="2329" max="2329" width="11.5703125" customWidth="1"/>
    <col min="2330" max="2330" width="12.85546875" customWidth="1"/>
    <col min="2331" max="2331" width="14.28515625" customWidth="1"/>
    <col min="2332" max="2332" width="9.7109375" bestFit="1" customWidth="1"/>
    <col min="2335" max="2335" width="9.7109375" bestFit="1" customWidth="1"/>
    <col min="2561" max="2561" width="28.28515625" customWidth="1"/>
    <col min="2562" max="2562" width="12.5703125" customWidth="1"/>
    <col min="2563" max="2563" width="10.5703125" customWidth="1"/>
    <col min="2564" max="2564" width="9.7109375" customWidth="1"/>
    <col min="2565" max="2565" width="10" customWidth="1"/>
    <col min="2566" max="2567" width="9.7109375" customWidth="1"/>
    <col min="2568" max="2568" width="12.140625" customWidth="1"/>
    <col min="2569" max="2569" width="11" customWidth="1"/>
    <col min="2570" max="2570" width="10.7109375" bestFit="1" customWidth="1"/>
    <col min="2571" max="2572" width="10.5703125" customWidth="1"/>
    <col min="2573" max="2573" width="10" customWidth="1"/>
    <col min="2574" max="2575" width="10.5703125" customWidth="1"/>
    <col min="2576" max="2576" width="5.140625" customWidth="1"/>
    <col min="2577" max="2577" width="31.42578125" customWidth="1"/>
    <col min="2578" max="2578" width="13" customWidth="1"/>
    <col min="2579" max="2579" width="10.7109375" bestFit="1" customWidth="1"/>
    <col min="2580" max="2581" width="10.140625" customWidth="1"/>
    <col min="2582" max="2582" width="10.42578125" customWidth="1"/>
    <col min="2584" max="2584" width="9.7109375" bestFit="1" customWidth="1"/>
    <col min="2585" max="2585" width="11.5703125" customWidth="1"/>
    <col min="2586" max="2586" width="12.85546875" customWidth="1"/>
    <col min="2587" max="2587" width="14.28515625" customWidth="1"/>
    <col min="2588" max="2588" width="9.7109375" bestFit="1" customWidth="1"/>
    <col min="2591" max="2591" width="9.7109375" bestFit="1" customWidth="1"/>
    <col min="2817" max="2817" width="28.28515625" customWidth="1"/>
    <col min="2818" max="2818" width="12.5703125" customWidth="1"/>
    <col min="2819" max="2819" width="10.5703125" customWidth="1"/>
    <col min="2820" max="2820" width="9.7109375" customWidth="1"/>
    <col min="2821" max="2821" width="10" customWidth="1"/>
    <col min="2822" max="2823" width="9.7109375" customWidth="1"/>
    <col min="2824" max="2824" width="12.140625" customWidth="1"/>
    <col min="2825" max="2825" width="11" customWidth="1"/>
    <col min="2826" max="2826" width="10.7109375" bestFit="1" customWidth="1"/>
    <col min="2827" max="2828" width="10.5703125" customWidth="1"/>
    <col min="2829" max="2829" width="10" customWidth="1"/>
    <col min="2830" max="2831" width="10.5703125" customWidth="1"/>
    <col min="2832" max="2832" width="5.140625" customWidth="1"/>
    <col min="2833" max="2833" width="31.42578125" customWidth="1"/>
    <col min="2834" max="2834" width="13" customWidth="1"/>
    <col min="2835" max="2835" width="10.7109375" bestFit="1" customWidth="1"/>
    <col min="2836" max="2837" width="10.140625" customWidth="1"/>
    <col min="2838" max="2838" width="10.42578125" customWidth="1"/>
    <col min="2840" max="2840" width="9.7109375" bestFit="1" customWidth="1"/>
    <col min="2841" max="2841" width="11.5703125" customWidth="1"/>
    <col min="2842" max="2842" width="12.85546875" customWidth="1"/>
    <col min="2843" max="2843" width="14.28515625" customWidth="1"/>
    <col min="2844" max="2844" width="9.7109375" bestFit="1" customWidth="1"/>
    <col min="2847" max="2847" width="9.7109375" bestFit="1" customWidth="1"/>
    <col min="3073" max="3073" width="28.28515625" customWidth="1"/>
    <col min="3074" max="3074" width="12.5703125" customWidth="1"/>
    <col min="3075" max="3075" width="10.5703125" customWidth="1"/>
    <col min="3076" max="3076" width="9.7109375" customWidth="1"/>
    <col min="3077" max="3077" width="10" customWidth="1"/>
    <col min="3078" max="3079" width="9.7109375" customWidth="1"/>
    <col min="3080" max="3080" width="12.140625" customWidth="1"/>
    <col min="3081" max="3081" width="11" customWidth="1"/>
    <col min="3082" max="3082" width="10.7109375" bestFit="1" customWidth="1"/>
    <col min="3083" max="3084" width="10.5703125" customWidth="1"/>
    <col min="3085" max="3085" width="10" customWidth="1"/>
    <col min="3086" max="3087" width="10.5703125" customWidth="1"/>
    <col min="3088" max="3088" width="5.140625" customWidth="1"/>
    <col min="3089" max="3089" width="31.42578125" customWidth="1"/>
    <col min="3090" max="3090" width="13" customWidth="1"/>
    <col min="3091" max="3091" width="10.7109375" bestFit="1" customWidth="1"/>
    <col min="3092" max="3093" width="10.140625" customWidth="1"/>
    <col min="3094" max="3094" width="10.42578125" customWidth="1"/>
    <col min="3096" max="3096" width="9.7109375" bestFit="1" customWidth="1"/>
    <col min="3097" max="3097" width="11.5703125" customWidth="1"/>
    <col min="3098" max="3098" width="12.85546875" customWidth="1"/>
    <col min="3099" max="3099" width="14.28515625" customWidth="1"/>
    <col min="3100" max="3100" width="9.7109375" bestFit="1" customWidth="1"/>
    <col min="3103" max="3103" width="9.7109375" bestFit="1" customWidth="1"/>
    <col min="3329" max="3329" width="28.28515625" customWidth="1"/>
    <col min="3330" max="3330" width="12.5703125" customWidth="1"/>
    <col min="3331" max="3331" width="10.5703125" customWidth="1"/>
    <col min="3332" max="3332" width="9.7109375" customWidth="1"/>
    <col min="3333" max="3333" width="10" customWidth="1"/>
    <col min="3334" max="3335" width="9.7109375" customWidth="1"/>
    <col min="3336" max="3336" width="12.140625" customWidth="1"/>
    <col min="3337" max="3337" width="11" customWidth="1"/>
    <col min="3338" max="3338" width="10.7109375" bestFit="1" customWidth="1"/>
    <col min="3339" max="3340" width="10.5703125" customWidth="1"/>
    <col min="3341" max="3341" width="10" customWidth="1"/>
    <col min="3342" max="3343" width="10.5703125" customWidth="1"/>
    <col min="3344" max="3344" width="5.140625" customWidth="1"/>
    <col min="3345" max="3345" width="31.42578125" customWidth="1"/>
    <col min="3346" max="3346" width="13" customWidth="1"/>
    <col min="3347" max="3347" width="10.7109375" bestFit="1" customWidth="1"/>
    <col min="3348" max="3349" width="10.140625" customWidth="1"/>
    <col min="3350" max="3350" width="10.42578125" customWidth="1"/>
    <col min="3352" max="3352" width="9.7109375" bestFit="1" customWidth="1"/>
    <col min="3353" max="3353" width="11.5703125" customWidth="1"/>
    <col min="3354" max="3354" width="12.85546875" customWidth="1"/>
    <col min="3355" max="3355" width="14.28515625" customWidth="1"/>
    <col min="3356" max="3356" width="9.7109375" bestFit="1" customWidth="1"/>
    <col min="3359" max="3359" width="9.7109375" bestFit="1" customWidth="1"/>
    <col min="3585" max="3585" width="28.28515625" customWidth="1"/>
    <col min="3586" max="3586" width="12.5703125" customWidth="1"/>
    <col min="3587" max="3587" width="10.5703125" customWidth="1"/>
    <col min="3588" max="3588" width="9.7109375" customWidth="1"/>
    <col min="3589" max="3589" width="10" customWidth="1"/>
    <col min="3590" max="3591" width="9.7109375" customWidth="1"/>
    <col min="3592" max="3592" width="12.140625" customWidth="1"/>
    <col min="3593" max="3593" width="11" customWidth="1"/>
    <col min="3594" max="3594" width="10.7109375" bestFit="1" customWidth="1"/>
    <col min="3595" max="3596" width="10.5703125" customWidth="1"/>
    <col min="3597" max="3597" width="10" customWidth="1"/>
    <col min="3598" max="3599" width="10.5703125" customWidth="1"/>
    <col min="3600" max="3600" width="5.140625" customWidth="1"/>
    <col min="3601" max="3601" width="31.42578125" customWidth="1"/>
    <col min="3602" max="3602" width="13" customWidth="1"/>
    <col min="3603" max="3603" width="10.7109375" bestFit="1" customWidth="1"/>
    <col min="3604" max="3605" width="10.140625" customWidth="1"/>
    <col min="3606" max="3606" width="10.42578125" customWidth="1"/>
    <col min="3608" max="3608" width="9.7109375" bestFit="1" customWidth="1"/>
    <col min="3609" max="3609" width="11.5703125" customWidth="1"/>
    <col min="3610" max="3610" width="12.85546875" customWidth="1"/>
    <col min="3611" max="3611" width="14.28515625" customWidth="1"/>
    <col min="3612" max="3612" width="9.7109375" bestFit="1" customWidth="1"/>
    <col min="3615" max="3615" width="9.7109375" bestFit="1" customWidth="1"/>
    <col min="3841" max="3841" width="28.28515625" customWidth="1"/>
    <col min="3842" max="3842" width="12.5703125" customWidth="1"/>
    <col min="3843" max="3843" width="10.5703125" customWidth="1"/>
    <col min="3844" max="3844" width="9.7109375" customWidth="1"/>
    <col min="3845" max="3845" width="10" customWidth="1"/>
    <col min="3846" max="3847" width="9.7109375" customWidth="1"/>
    <col min="3848" max="3848" width="12.140625" customWidth="1"/>
    <col min="3849" max="3849" width="11" customWidth="1"/>
    <col min="3850" max="3850" width="10.7109375" bestFit="1" customWidth="1"/>
    <col min="3851" max="3852" width="10.5703125" customWidth="1"/>
    <col min="3853" max="3853" width="10" customWidth="1"/>
    <col min="3854" max="3855" width="10.5703125" customWidth="1"/>
    <col min="3856" max="3856" width="5.140625" customWidth="1"/>
    <col min="3857" max="3857" width="31.42578125" customWidth="1"/>
    <col min="3858" max="3858" width="13" customWidth="1"/>
    <col min="3859" max="3859" width="10.7109375" bestFit="1" customWidth="1"/>
    <col min="3860" max="3861" width="10.140625" customWidth="1"/>
    <col min="3862" max="3862" width="10.42578125" customWidth="1"/>
    <col min="3864" max="3864" width="9.7109375" bestFit="1" customWidth="1"/>
    <col min="3865" max="3865" width="11.5703125" customWidth="1"/>
    <col min="3866" max="3866" width="12.85546875" customWidth="1"/>
    <col min="3867" max="3867" width="14.28515625" customWidth="1"/>
    <col min="3868" max="3868" width="9.7109375" bestFit="1" customWidth="1"/>
    <col min="3871" max="3871" width="9.7109375" bestFit="1" customWidth="1"/>
    <col min="4097" max="4097" width="28.28515625" customWidth="1"/>
    <col min="4098" max="4098" width="12.5703125" customWidth="1"/>
    <col min="4099" max="4099" width="10.5703125" customWidth="1"/>
    <col min="4100" max="4100" width="9.7109375" customWidth="1"/>
    <col min="4101" max="4101" width="10" customWidth="1"/>
    <col min="4102" max="4103" width="9.7109375" customWidth="1"/>
    <col min="4104" max="4104" width="12.140625" customWidth="1"/>
    <col min="4105" max="4105" width="11" customWidth="1"/>
    <col min="4106" max="4106" width="10.7109375" bestFit="1" customWidth="1"/>
    <col min="4107" max="4108" width="10.5703125" customWidth="1"/>
    <col min="4109" max="4109" width="10" customWidth="1"/>
    <col min="4110" max="4111" width="10.5703125" customWidth="1"/>
    <col min="4112" max="4112" width="5.140625" customWidth="1"/>
    <col min="4113" max="4113" width="31.42578125" customWidth="1"/>
    <col min="4114" max="4114" width="13" customWidth="1"/>
    <col min="4115" max="4115" width="10.7109375" bestFit="1" customWidth="1"/>
    <col min="4116" max="4117" width="10.140625" customWidth="1"/>
    <col min="4118" max="4118" width="10.42578125" customWidth="1"/>
    <col min="4120" max="4120" width="9.7109375" bestFit="1" customWidth="1"/>
    <col min="4121" max="4121" width="11.5703125" customWidth="1"/>
    <col min="4122" max="4122" width="12.85546875" customWidth="1"/>
    <col min="4123" max="4123" width="14.28515625" customWidth="1"/>
    <col min="4124" max="4124" width="9.7109375" bestFit="1" customWidth="1"/>
    <col min="4127" max="4127" width="9.7109375" bestFit="1" customWidth="1"/>
    <col min="4353" max="4353" width="28.28515625" customWidth="1"/>
    <col min="4354" max="4354" width="12.5703125" customWidth="1"/>
    <col min="4355" max="4355" width="10.5703125" customWidth="1"/>
    <col min="4356" max="4356" width="9.7109375" customWidth="1"/>
    <col min="4357" max="4357" width="10" customWidth="1"/>
    <col min="4358" max="4359" width="9.7109375" customWidth="1"/>
    <col min="4360" max="4360" width="12.140625" customWidth="1"/>
    <col min="4361" max="4361" width="11" customWidth="1"/>
    <col min="4362" max="4362" width="10.7109375" bestFit="1" customWidth="1"/>
    <col min="4363" max="4364" width="10.5703125" customWidth="1"/>
    <col min="4365" max="4365" width="10" customWidth="1"/>
    <col min="4366" max="4367" width="10.5703125" customWidth="1"/>
    <col min="4368" max="4368" width="5.140625" customWidth="1"/>
    <col min="4369" max="4369" width="31.42578125" customWidth="1"/>
    <col min="4370" max="4370" width="13" customWidth="1"/>
    <col min="4371" max="4371" width="10.7109375" bestFit="1" customWidth="1"/>
    <col min="4372" max="4373" width="10.140625" customWidth="1"/>
    <col min="4374" max="4374" width="10.42578125" customWidth="1"/>
    <col min="4376" max="4376" width="9.7109375" bestFit="1" customWidth="1"/>
    <col min="4377" max="4377" width="11.5703125" customWidth="1"/>
    <col min="4378" max="4378" width="12.85546875" customWidth="1"/>
    <col min="4379" max="4379" width="14.28515625" customWidth="1"/>
    <col min="4380" max="4380" width="9.7109375" bestFit="1" customWidth="1"/>
    <col min="4383" max="4383" width="9.7109375" bestFit="1" customWidth="1"/>
    <col min="4609" max="4609" width="28.28515625" customWidth="1"/>
    <col min="4610" max="4610" width="12.5703125" customWidth="1"/>
    <col min="4611" max="4611" width="10.5703125" customWidth="1"/>
    <col min="4612" max="4612" width="9.7109375" customWidth="1"/>
    <col min="4613" max="4613" width="10" customWidth="1"/>
    <col min="4614" max="4615" width="9.7109375" customWidth="1"/>
    <col min="4616" max="4616" width="12.140625" customWidth="1"/>
    <col min="4617" max="4617" width="11" customWidth="1"/>
    <col min="4618" max="4618" width="10.7109375" bestFit="1" customWidth="1"/>
    <col min="4619" max="4620" width="10.5703125" customWidth="1"/>
    <col min="4621" max="4621" width="10" customWidth="1"/>
    <col min="4622" max="4623" width="10.5703125" customWidth="1"/>
    <col min="4624" max="4624" width="5.140625" customWidth="1"/>
    <col min="4625" max="4625" width="31.42578125" customWidth="1"/>
    <col min="4626" max="4626" width="13" customWidth="1"/>
    <col min="4627" max="4627" width="10.7109375" bestFit="1" customWidth="1"/>
    <col min="4628" max="4629" width="10.140625" customWidth="1"/>
    <col min="4630" max="4630" width="10.42578125" customWidth="1"/>
    <col min="4632" max="4632" width="9.7109375" bestFit="1" customWidth="1"/>
    <col min="4633" max="4633" width="11.5703125" customWidth="1"/>
    <col min="4634" max="4634" width="12.85546875" customWidth="1"/>
    <col min="4635" max="4635" width="14.28515625" customWidth="1"/>
    <col min="4636" max="4636" width="9.7109375" bestFit="1" customWidth="1"/>
    <col min="4639" max="4639" width="9.7109375" bestFit="1" customWidth="1"/>
    <col min="4865" max="4865" width="28.28515625" customWidth="1"/>
    <col min="4866" max="4866" width="12.5703125" customWidth="1"/>
    <col min="4867" max="4867" width="10.5703125" customWidth="1"/>
    <col min="4868" max="4868" width="9.7109375" customWidth="1"/>
    <col min="4869" max="4869" width="10" customWidth="1"/>
    <col min="4870" max="4871" width="9.7109375" customWidth="1"/>
    <col min="4872" max="4872" width="12.140625" customWidth="1"/>
    <col min="4873" max="4873" width="11" customWidth="1"/>
    <col min="4874" max="4874" width="10.7109375" bestFit="1" customWidth="1"/>
    <col min="4875" max="4876" width="10.5703125" customWidth="1"/>
    <col min="4877" max="4877" width="10" customWidth="1"/>
    <col min="4878" max="4879" width="10.5703125" customWidth="1"/>
    <col min="4880" max="4880" width="5.140625" customWidth="1"/>
    <col min="4881" max="4881" width="31.42578125" customWidth="1"/>
    <col min="4882" max="4882" width="13" customWidth="1"/>
    <col min="4883" max="4883" width="10.7109375" bestFit="1" customWidth="1"/>
    <col min="4884" max="4885" width="10.140625" customWidth="1"/>
    <col min="4886" max="4886" width="10.42578125" customWidth="1"/>
    <col min="4888" max="4888" width="9.7109375" bestFit="1" customWidth="1"/>
    <col min="4889" max="4889" width="11.5703125" customWidth="1"/>
    <col min="4890" max="4890" width="12.85546875" customWidth="1"/>
    <col min="4891" max="4891" width="14.28515625" customWidth="1"/>
    <col min="4892" max="4892" width="9.7109375" bestFit="1" customWidth="1"/>
    <col min="4895" max="4895" width="9.7109375" bestFit="1" customWidth="1"/>
    <col min="5121" max="5121" width="28.28515625" customWidth="1"/>
    <col min="5122" max="5122" width="12.5703125" customWidth="1"/>
    <col min="5123" max="5123" width="10.5703125" customWidth="1"/>
    <col min="5124" max="5124" width="9.7109375" customWidth="1"/>
    <col min="5125" max="5125" width="10" customWidth="1"/>
    <col min="5126" max="5127" width="9.7109375" customWidth="1"/>
    <col min="5128" max="5128" width="12.140625" customWidth="1"/>
    <col min="5129" max="5129" width="11" customWidth="1"/>
    <col min="5130" max="5130" width="10.7109375" bestFit="1" customWidth="1"/>
    <col min="5131" max="5132" width="10.5703125" customWidth="1"/>
    <col min="5133" max="5133" width="10" customWidth="1"/>
    <col min="5134" max="5135" width="10.5703125" customWidth="1"/>
    <col min="5136" max="5136" width="5.140625" customWidth="1"/>
    <col min="5137" max="5137" width="31.42578125" customWidth="1"/>
    <col min="5138" max="5138" width="13" customWidth="1"/>
    <col min="5139" max="5139" width="10.7109375" bestFit="1" customWidth="1"/>
    <col min="5140" max="5141" width="10.140625" customWidth="1"/>
    <col min="5142" max="5142" width="10.42578125" customWidth="1"/>
    <col min="5144" max="5144" width="9.7109375" bestFit="1" customWidth="1"/>
    <col min="5145" max="5145" width="11.5703125" customWidth="1"/>
    <col min="5146" max="5146" width="12.85546875" customWidth="1"/>
    <col min="5147" max="5147" width="14.28515625" customWidth="1"/>
    <col min="5148" max="5148" width="9.7109375" bestFit="1" customWidth="1"/>
    <col min="5151" max="5151" width="9.7109375" bestFit="1" customWidth="1"/>
    <col min="5377" max="5377" width="28.28515625" customWidth="1"/>
    <col min="5378" max="5378" width="12.5703125" customWidth="1"/>
    <col min="5379" max="5379" width="10.5703125" customWidth="1"/>
    <col min="5380" max="5380" width="9.7109375" customWidth="1"/>
    <col min="5381" max="5381" width="10" customWidth="1"/>
    <col min="5382" max="5383" width="9.7109375" customWidth="1"/>
    <col min="5384" max="5384" width="12.140625" customWidth="1"/>
    <col min="5385" max="5385" width="11" customWidth="1"/>
    <col min="5386" max="5386" width="10.7109375" bestFit="1" customWidth="1"/>
    <col min="5387" max="5388" width="10.5703125" customWidth="1"/>
    <col min="5389" max="5389" width="10" customWidth="1"/>
    <col min="5390" max="5391" width="10.5703125" customWidth="1"/>
    <col min="5392" max="5392" width="5.140625" customWidth="1"/>
    <col min="5393" max="5393" width="31.42578125" customWidth="1"/>
    <col min="5394" max="5394" width="13" customWidth="1"/>
    <col min="5395" max="5395" width="10.7109375" bestFit="1" customWidth="1"/>
    <col min="5396" max="5397" width="10.140625" customWidth="1"/>
    <col min="5398" max="5398" width="10.42578125" customWidth="1"/>
    <col min="5400" max="5400" width="9.7109375" bestFit="1" customWidth="1"/>
    <col min="5401" max="5401" width="11.5703125" customWidth="1"/>
    <col min="5402" max="5402" width="12.85546875" customWidth="1"/>
    <col min="5403" max="5403" width="14.28515625" customWidth="1"/>
    <col min="5404" max="5404" width="9.7109375" bestFit="1" customWidth="1"/>
    <col min="5407" max="5407" width="9.7109375" bestFit="1" customWidth="1"/>
    <col min="5633" max="5633" width="28.28515625" customWidth="1"/>
    <col min="5634" max="5634" width="12.5703125" customWidth="1"/>
    <col min="5635" max="5635" width="10.5703125" customWidth="1"/>
    <col min="5636" max="5636" width="9.7109375" customWidth="1"/>
    <col min="5637" max="5637" width="10" customWidth="1"/>
    <col min="5638" max="5639" width="9.7109375" customWidth="1"/>
    <col min="5640" max="5640" width="12.140625" customWidth="1"/>
    <col min="5641" max="5641" width="11" customWidth="1"/>
    <col min="5642" max="5642" width="10.7109375" bestFit="1" customWidth="1"/>
    <col min="5643" max="5644" width="10.5703125" customWidth="1"/>
    <col min="5645" max="5645" width="10" customWidth="1"/>
    <col min="5646" max="5647" width="10.5703125" customWidth="1"/>
    <col min="5648" max="5648" width="5.140625" customWidth="1"/>
    <col min="5649" max="5649" width="31.42578125" customWidth="1"/>
    <col min="5650" max="5650" width="13" customWidth="1"/>
    <col min="5651" max="5651" width="10.7109375" bestFit="1" customWidth="1"/>
    <col min="5652" max="5653" width="10.140625" customWidth="1"/>
    <col min="5654" max="5654" width="10.42578125" customWidth="1"/>
    <col min="5656" max="5656" width="9.7109375" bestFit="1" customWidth="1"/>
    <col min="5657" max="5657" width="11.5703125" customWidth="1"/>
    <col min="5658" max="5658" width="12.85546875" customWidth="1"/>
    <col min="5659" max="5659" width="14.28515625" customWidth="1"/>
    <col min="5660" max="5660" width="9.7109375" bestFit="1" customWidth="1"/>
    <col min="5663" max="5663" width="9.7109375" bestFit="1" customWidth="1"/>
    <col min="5889" max="5889" width="28.28515625" customWidth="1"/>
    <col min="5890" max="5890" width="12.5703125" customWidth="1"/>
    <col min="5891" max="5891" width="10.5703125" customWidth="1"/>
    <col min="5892" max="5892" width="9.7109375" customWidth="1"/>
    <col min="5893" max="5893" width="10" customWidth="1"/>
    <col min="5894" max="5895" width="9.7109375" customWidth="1"/>
    <col min="5896" max="5896" width="12.140625" customWidth="1"/>
    <col min="5897" max="5897" width="11" customWidth="1"/>
    <col min="5898" max="5898" width="10.7109375" bestFit="1" customWidth="1"/>
    <col min="5899" max="5900" width="10.5703125" customWidth="1"/>
    <col min="5901" max="5901" width="10" customWidth="1"/>
    <col min="5902" max="5903" width="10.5703125" customWidth="1"/>
    <col min="5904" max="5904" width="5.140625" customWidth="1"/>
    <col min="5905" max="5905" width="31.42578125" customWidth="1"/>
    <col min="5906" max="5906" width="13" customWidth="1"/>
    <col min="5907" max="5907" width="10.7109375" bestFit="1" customWidth="1"/>
    <col min="5908" max="5909" width="10.140625" customWidth="1"/>
    <col min="5910" max="5910" width="10.42578125" customWidth="1"/>
    <col min="5912" max="5912" width="9.7109375" bestFit="1" customWidth="1"/>
    <col min="5913" max="5913" width="11.5703125" customWidth="1"/>
    <col min="5914" max="5914" width="12.85546875" customWidth="1"/>
    <col min="5915" max="5915" width="14.28515625" customWidth="1"/>
    <col min="5916" max="5916" width="9.7109375" bestFit="1" customWidth="1"/>
    <col min="5919" max="5919" width="9.7109375" bestFit="1" customWidth="1"/>
    <col min="6145" max="6145" width="28.28515625" customWidth="1"/>
    <col min="6146" max="6146" width="12.5703125" customWidth="1"/>
    <col min="6147" max="6147" width="10.5703125" customWidth="1"/>
    <col min="6148" max="6148" width="9.7109375" customWidth="1"/>
    <col min="6149" max="6149" width="10" customWidth="1"/>
    <col min="6150" max="6151" width="9.7109375" customWidth="1"/>
    <col min="6152" max="6152" width="12.140625" customWidth="1"/>
    <col min="6153" max="6153" width="11" customWidth="1"/>
    <col min="6154" max="6154" width="10.7109375" bestFit="1" customWidth="1"/>
    <col min="6155" max="6156" width="10.5703125" customWidth="1"/>
    <col min="6157" max="6157" width="10" customWidth="1"/>
    <col min="6158" max="6159" width="10.5703125" customWidth="1"/>
    <col min="6160" max="6160" width="5.140625" customWidth="1"/>
    <col min="6161" max="6161" width="31.42578125" customWidth="1"/>
    <col min="6162" max="6162" width="13" customWidth="1"/>
    <col min="6163" max="6163" width="10.7109375" bestFit="1" customWidth="1"/>
    <col min="6164" max="6165" width="10.140625" customWidth="1"/>
    <col min="6166" max="6166" width="10.42578125" customWidth="1"/>
    <col min="6168" max="6168" width="9.7109375" bestFit="1" customWidth="1"/>
    <col min="6169" max="6169" width="11.5703125" customWidth="1"/>
    <col min="6170" max="6170" width="12.85546875" customWidth="1"/>
    <col min="6171" max="6171" width="14.28515625" customWidth="1"/>
    <col min="6172" max="6172" width="9.7109375" bestFit="1" customWidth="1"/>
    <col min="6175" max="6175" width="9.7109375" bestFit="1" customWidth="1"/>
    <col min="6401" max="6401" width="28.28515625" customWidth="1"/>
    <col min="6402" max="6402" width="12.5703125" customWidth="1"/>
    <col min="6403" max="6403" width="10.5703125" customWidth="1"/>
    <col min="6404" max="6404" width="9.7109375" customWidth="1"/>
    <col min="6405" max="6405" width="10" customWidth="1"/>
    <col min="6406" max="6407" width="9.7109375" customWidth="1"/>
    <col min="6408" max="6408" width="12.140625" customWidth="1"/>
    <col min="6409" max="6409" width="11" customWidth="1"/>
    <col min="6410" max="6410" width="10.7109375" bestFit="1" customWidth="1"/>
    <col min="6411" max="6412" width="10.5703125" customWidth="1"/>
    <col min="6413" max="6413" width="10" customWidth="1"/>
    <col min="6414" max="6415" width="10.5703125" customWidth="1"/>
    <col min="6416" max="6416" width="5.140625" customWidth="1"/>
    <col min="6417" max="6417" width="31.42578125" customWidth="1"/>
    <col min="6418" max="6418" width="13" customWidth="1"/>
    <col min="6419" max="6419" width="10.7109375" bestFit="1" customWidth="1"/>
    <col min="6420" max="6421" width="10.140625" customWidth="1"/>
    <col min="6422" max="6422" width="10.42578125" customWidth="1"/>
    <col min="6424" max="6424" width="9.7109375" bestFit="1" customWidth="1"/>
    <col min="6425" max="6425" width="11.5703125" customWidth="1"/>
    <col min="6426" max="6426" width="12.85546875" customWidth="1"/>
    <col min="6427" max="6427" width="14.28515625" customWidth="1"/>
    <col min="6428" max="6428" width="9.7109375" bestFit="1" customWidth="1"/>
    <col min="6431" max="6431" width="9.7109375" bestFit="1" customWidth="1"/>
    <col min="6657" max="6657" width="28.28515625" customWidth="1"/>
    <col min="6658" max="6658" width="12.5703125" customWidth="1"/>
    <col min="6659" max="6659" width="10.5703125" customWidth="1"/>
    <col min="6660" max="6660" width="9.7109375" customWidth="1"/>
    <col min="6661" max="6661" width="10" customWidth="1"/>
    <col min="6662" max="6663" width="9.7109375" customWidth="1"/>
    <col min="6664" max="6664" width="12.140625" customWidth="1"/>
    <col min="6665" max="6665" width="11" customWidth="1"/>
    <col min="6666" max="6666" width="10.7109375" bestFit="1" customWidth="1"/>
    <col min="6667" max="6668" width="10.5703125" customWidth="1"/>
    <col min="6669" max="6669" width="10" customWidth="1"/>
    <col min="6670" max="6671" width="10.5703125" customWidth="1"/>
    <col min="6672" max="6672" width="5.140625" customWidth="1"/>
    <col min="6673" max="6673" width="31.42578125" customWidth="1"/>
    <col min="6674" max="6674" width="13" customWidth="1"/>
    <col min="6675" max="6675" width="10.7109375" bestFit="1" customWidth="1"/>
    <col min="6676" max="6677" width="10.140625" customWidth="1"/>
    <col min="6678" max="6678" width="10.42578125" customWidth="1"/>
    <col min="6680" max="6680" width="9.7109375" bestFit="1" customWidth="1"/>
    <col min="6681" max="6681" width="11.5703125" customWidth="1"/>
    <col min="6682" max="6682" width="12.85546875" customWidth="1"/>
    <col min="6683" max="6683" width="14.28515625" customWidth="1"/>
    <col min="6684" max="6684" width="9.7109375" bestFit="1" customWidth="1"/>
    <col min="6687" max="6687" width="9.7109375" bestFit="1" customWidth="1"/>
    <col min="6913" max="6913" width="28.28515625" customWidth="1"/>
    <col min="6914" max="6914" width="12.5703125" customWidth="1"/>
    <col min="6915" max="6915" width="10.5703125" customWidth="1"/>
    <col min="6916" max="6916" width="9.7109375" customWidth="1"/>
    <col min="6917" max="6917" width="10" customWidth="1"/>
    <col min="6918" max="6919" width="9.7109375" customWidth="1"/>
    <col min="6920" max="6920" width="12.140625" customWidth="1"/>
    <col min="6921" max="6921" width="11" customWidth="1"/>
    <col min="6922" max="6922" width="10.7109375" bestFit="1" customWidth="1"/>
    <col min="6923" max="6924" width="10.5703125" customWidth="1"/>
    <col min="6925" max="6925" width="10" customWidth="1"/>
    <col min="6926" max="6927" width="10.5703125" customWidth="1"/>
    <col min="6928" max="6928" width="5.140625" customWidth="1"/>
    <col min="6929" max="6929" width="31.42578125" customWidth="1"/>
    <col min="6930" max="6930" width="13" customWidth="1"/>
    <col min="6931" max="6931" width="10.7109375" bestFit="1" customWidth="1"/>
    <col min="6932" max="6933" width="10.140625" customWidth="1"/>
    <col min="6934" max="6934" width="10.42578125" customWidth="1"/>
    <col min="6936" max="6936" width="9.7109375" bestFit="1" customWidth="1"/>
    <col min="6937" max="6937" width="11.5703125" customWidth="1"/>
    <col min="6938" max="6938" width="12.85546875" customWidth="1"/>
    <col min="6939" max="6939" width="14.28515625" customWidth="1"/>
    <col min="6940" max="6940" width="9.7109375" bestFit="1" customWidth="1"/>
    <col min="6943" max="6943" width="9.7109375" bestFit="1" customWidth="1"/>
    <col min="7169" max="7169" width="28.28515625" customWidth="1"/>
    <col min="7170" max="7170" width="12.5703125" customWidth="1"/>
    <col min="7171" max="7171" width="10.5703125" customWidth="1"/>
    <col min="7172" max="7172" width="9.7109375" customWidth="1"/>
    <col min="7173" max="7173" width="10" customWidth="1"/>
    <col min="7174" max="7175" width="9.7109375" customWidth="1"/>
    <col min="7176" max="7176" width="12.140625" customWidth="1"/>
    <col min="7177" max="7177" width="11" customWidth="1"/>
    <col min="7178" max="7178" width="10.7109375" bestFit="1" customWidth="1"/>
    <col min="7179" max="7180" width="10.5703125" customWidth="1"/>
    <col min="7181" max="7181" width="10" customWidth="1"/>
    <col min="7182" max="7183" width="10.5703125" customWidth="1"/>
    <col min="7184" max="7184" width="5.140625" customWidth="1"/>
    <col min="7185" max="7185" width="31.42578125" customWidth="1"/>
    <col min="7186" max="7186" width="13" customWidth="1"/>
    <col min="7187" max="7187" width="10.7109375" bestFit="1" customWidth="1"/>
    <col min="7188" max="7189" width="10.140625" customWidth="1"/>
    <col min="7190" max="7190" width="10.42578125" customWidth="1"/>
    <col min="7192" max="7192" width="9.7109375" bestFit="1" customWidth="1"/>
    <col min="7193" max="7193" width="11.5703125" customWidth="1"/>
    <col min="7194" max="7194" width="12.85546875" customWidth="1"/>
    <col min="7195" max="7195" width="14.28515625" customWidth="1"/>
    <col min="7196" max="7196" width="9.7109375" bestFit="1" customWidth="1"/>
    <col min="7199" max="7199" width="9.7109375" bestFit="1" customWidth="1"/>
    <col min="7425" max="7425" width="28.28515625" customWidth="1"/>
    <col min="7426" max="7426" width="12.5703125" customWidth="1"/>
    <col min="7427" max="7427" width="10.5703125" customWidth="1"/>
    <col min="7428" max="7428" width="9.7109375" customWidth="1"/>
    <col min="7429" max="7429" width="10" customWidth="1"/>
    <col min="7430" max="7431" width="9.7109375" customWidth="1"/>
    <col min="7432" max="7432" width="12.140625" customWidth="1"/>
    <col min="7433" max="7433" width="11" customWidth="1"/>
    <col min="7434" max="7434" width="10.7109375" bestFit="1" customWidth="1"/>
    <col min="7435" max="7436" width="10.5703125" customWidth="1"/>
    <col min="7437" max="7437" width="10" customWidth="1"/>
    <col min="7438" max="7439" width="10.5703125" customWidth="1"/>
    <col min="7440" max="7440" width="5.140625" customWidth="1"/>
    <col min="7441" max="7441" width="31.42578125" customWidth="1"/>
    <col min="7442" max="7442" width="13" customWidth="1"/>
    <col min="7443" max="7443" width="10.7109375" bestFit="1" customWidth="1"/>
    <col min="7444" max="7445" width="10.140625" customWidth="1"/>
    <col min="7446" max="7446" width="10.42578125" customWidth="1"/>
    <col min="7448" max="7448" width="9.7109375" bestFit="1" customWidth="1"/>
    <col min="7449" max="7449" width="11.5703125" customWidth="1"/>
    <col min="7450" max="7450" width="12.85546875" customWidth="1"/>
    <col min="7451" max="7451" width="14.28515625" customWidth="1"/>
    <col min="7452" max="7452" width="9.7109375" bestFit="1" customWidth="1"/>
    <col min="7455" max="7455" width="9.7109375" bestFit="1" customWidth="1"/>
    <col min="7681" max="7681" width="28.28515625" customWidth="1"/>
    <col min="7682" max="7682" width="12.5703125" customWidth="1"/>
    <col min="7683" max="7683" width="10.5703125" customWidth="1"/>
    <col min="7684" max="7684" width="9.7109375" customWidth="1"/>
    <col min="7685" max="7685" width="10" customWidth="1"/>
    <col min="7686" max="7687" width="9.7109375" customWidth="1"/>
    <col min="7688" max="7688" width="12.140625" customWidth="1"/>
    <col min="7689" max="7689" width="11" customWidth="1"/>
    <col min="7690" max="7690" width="10.7109375" bestFit="1" customWidth="1"/>
    <col min="7691" max="7692" width="10.5703125" customWidth="1"/>
    <col min="7693" max="7693" width="10" customWidth="1"/>
    <col min="7694" max="7695" width="10.5703125" customWidth="1"/>
    <col min="7696" max="7696" width="5.140625" customWidth="1"/>
    <col min="7697" max="7697" width="31.42578125" customWidth="1"/>
    <col min="7698" max="7698" width="13" customWidth="1"/>
    <col min="7699" max="7699" width="10.7109375" bestFit="1" customWidth="1"/>
    <col min="7700" max="7701" width="10.140625" customWidth="1"/>
    <col min="7702" max="7702" width="10.42578125" customWidth="1"/>
    <col min="7704" max="7704" width="9.7109375" bestFit="1" customWidth="1"/>
    <col min="7705" max="7705" width="11.5703125" customWidth="1"/>
    <col min="7706" max="7706" width="12.85546875" customWidth="1"/>
    <col min="7707" max="7707" width="14.28515625" customWidth="1"/>
    <col min="7708" max="7708" width="9.7109375" bestFit="1" customWidth="1"/>
    <col min="7711" max="7711" width="9.7109375" bestFit="1" customWidth="1"/>
    <col min="7937" max="7937" width="28.28515625" customWidth="1"/>
    <col min="7938" max="7938" width="12.5703125" customWidth="1"/>
    <col min="7939" max="7939" width="10.5703125" customWidth="1"/>
    <col min="7940" max="7940" width="9.7109375" customWidth="1"/>
    <col min="7941" max="7941" width="10" customWidth="1"/>
    <col min="7942" max="7943" width="9.7109375" customWidth="1"/>
    <col min="7944" max="7944" width="12.140625" customWidth="1"/>
    <col min="7945" max="7945" width="11" customWidth="1"/>
    <col min="7946" max="7946" width="10.7109375" bestFit="1" customWidth="1"/>
    <col min="7947" max="7948" width="10.5703125" customWidth="1"/>
    <col min="7949" max="7949" width="10" customWidth="1"/>
    <col min="7950" max="7951" width="10.5703125" customWidth="1"/>
    <col min="7952" max="7952" width="5.140625" customWidth="1"/>
    <col min="7953" max="7953" width="31.42578125" customWidth="1"/>
    <col min="7954" max="7954" width="13" customWidth="1"/>
    <col min="7955" max="7955" width="10.7109375" bestFit="1" customWidth="1"/>
    <col min="7956" max="7957" width="10.140625" customWidth="1"/>
    <col min="7958" max="7958" width="10.42578125" customWidth="1"/>
    <col min="7960" max="7960" width="9.7109375" bestFit="1" customWidth="1"/>
    <col min="7961" max="7961" width="11.5703125" customWidth="1"/>
    <col min="7962" max="7962" width="12.85546875" customWidth="1"/>
    <col min="7963" max="7963" width="14.28515625" customWidth="1"/>
    <col min="7964" max="7964" width="9.7109375" bestFit="1" customWidth="1"/>
    <col min="7967" max="7967" width="9.7109375" bestFit="1" customWidth="1"/>
    <col min="8193" max="8193" width="28.28515625" customWidth="1"/>
    <col min="8194" max="8194" width="12.5703125" customWidth="1"/>
    <col min="8195" max="8195" width="10.5703125" customWidth="1"/>
    <col min="8196" max="8196" width="9.7109375" customWidth="1"/>
    <col min="8197" max="8197" width="10" customWidth="1"/>
    <col min="8198" max="8199" width="9.7109375" customWidth="1"/>
    <col min="8200" max="8200" width="12.140625" customWidth="1"/>
    <col min="8201" max="8201" width="11" customWidth="1"/>
    <col min="8202" max="8202" width="10.7109375" bestFit="1" customWidth="1"/>
    <col min="8203" max="8204" width="10.5703125" customWidth="1"/>
    <col min="8205" max="8205" width="10" customWidth="1"/>
    <col min="8206" max="8207" width="10.5703125" customWidth="1"/>
    <col min="8208" max="8208" width="5.140625" customWidth="1"/>
    <col min="8209" max="8209" width="31.42578125" customWidth="1"/>
    <col min="8210" max="8210" width="13" customWidth="1"/>
    <col min="8211" max="8211" width="10.7109375" bestFit="1" customWidth="1"/>
    <col min="8212" max="8213" width="10.140625" customWidth="1"/>
    <col min="8214" max="8214" width="10.42578125" customWidth="1"/>
    <col min="8216" max="8216" width="9.7109375" bestFit="1" customWidth="1"/>
    <col min="8217" max="8217" width="11.5703125" customWidth="1"/>
    <col min="8218" max="8218" width="12.85546875" customWidth="1"/>
    <col min="8219" max="8219" width="14.28515625" customWidth="1"/>
    <col min="8220" max="8220" width="9.7109375" bestFit="1" customWidth="1"/>
    <col min="8223" max="8223" width="9.7109375" bestFit="1" customWidth="1"/>
    <col min="8449" max="8449" width="28.28515625" customWidth="1"/>
    <col min="8450" max="8450" width="12.5703125" customWidth="1"/>
    <col min="8451" max="8451" width="10.5703125" customWidth="1"/>
    <col min="8452" max="8452" width="9.7109375" customWidth="1"/>
    <col min="8453" max="8453" width="10" customWidth="1"/>
    <col min="8454" max="8455" width="9.7109375" customWidth="1"/>
    <col min="8456" max="8456" width="12.140625" customWidth="1"/>
    <col min="8457" max="8457" width="11" customWidth="1"/>
    <col min="8458" max="8458" width="10.7109375" bestFit="1" customWidth="1"/>
    <col min="8459" max="8460" width="10.5703125" customWidth="1"/>
    <col min="8461" max="8461" width="10" customWidth="1"/>
    <col min="8462" max="8463" width="10.5703125" customWidth="1"/>
    <col min="8464" max="8464" width="5.140625" customWidth="1"/>
    <col min="8465" max="8465" width="31.42578125" customWidth="1"/>
    <col min="8466" max="8466" width="13" customWidth="1"/>
    <col min="8467" max="8467" width="10.7109375" bestFit="1" customWidth="1"/>
    <col min="8468" max="8469" width="10.140625" customWidth="1"/>
    <col min="8470" max="8470" width="10.42578125" customWidth="1"/>
    <col min="8472" max="8472" width="9.7109375" bestFit="1" customWidth="1"/>
    <col min="8473" max="8473" width="11.5703125" customWidth="1"/>
    <col min="8474" max="8474" width="12.85546875" customWidth="1"/>
    <col min="8475" max="8475" width="14.28515625" customWidth="1"/>
    <col min="8476" max="8476" width="9.7109375" bestFit="1" customWidth="1"/>
    <col min="8479" max="8479" width="9.7109375" bestFit="1" customWidth="1"/>
    <col min="8705" max="8705" width="28.28515625" customWidth="1"/>
    <col min="8706" max="8706" width="12.5703125" customWidth="1"/>
    <col min="8707" max="8707" width="10.5703125" customWidth="1"/>
    <col min="8708" max="8708" width="9.7109375" customWidth="1"/>
    <col min="8709" max="8709" width="10" customWidth="1"/>
    <col min="8710" max="8711" width="9.7109375" customWidth="1"/>
    <col min="8712" max="8712" width="12.140625" customWidth="1"/>
    <col min="8713" max="8713" width="11" customWidth="1"/>
    <col min="8714" max="8714" width="10.7109375" bestFit="1" customWidth="1"/>
    <col min="8715" max="8716" width="10.5703125" customWidth="1"/>
    <col min="8717" max="8717" width="10" customWidth="1"/>
    <col min="8718" max="8719" width="10.5703125" customWidth="1"/>
    <col min="8720" max="8720" width="5.140625" customWidth="1"/>
    <col min="8721" max="8721" width="31.42578125" customWidth="1"/>
    <col min="8722" max="8722" width="13" customWidth="1"/>
    <col min="8723" max="8723" width="10.7109375" bestFit="1" customWidth="1"/>
    <col min="8724" max="8725" width="10.140625" customWidth="1"/>
    <col min="8726" max="8726" width="10.42578125" customWidth="1"/>
    <col min="8728" max="8728" width="9.7109375" bestFit="1" customWidth="1"/>
    <col min="8729" max="8729" width="11.5703125" customWidth="1"/>
    <col min="8730" max="8730" width="12.85546875" customWidth="1"/>
    <col min="8731" max="8731" width="14.28515625" customWidth="1"/>
    <col min="8732" max="8732" width="9.7109375" bestFit="1" customWidth="1"/>
    <col min="8735" max="8735" width="9.7109375" bestFit="1" customWidth="1"/>
    <col min="8961" max="8961" width="28.28515625" customWidth="1"/>
    <col min="8962" max="8962" width="12.5703125" customWidth="1"/>
    <col min="8963" max="8963" width="10.5703125" customWidth="1"/>
    <col min="8964" max="8964" width="9.7109375" customWidth="1"/>
    <col min="8965" max="8965" width="10" customWidth="1"/>
    <col min="8966" max="8967" width="9.7109375" customWidth="1"/>
    <col min="8968" max="8968" width="12.140625" customWidth="1"/>
    <col min="8969" max="8969" width="11" customWidth="1"/>
    <col min="8970" max="8970" width="10.7109375" bestFit="1" customWidth="1"/>
    <col min="8971" max="8972" width="10.5703125" customWidth="1"/>
    <col min="8973" max="8973" width="10" customWidth="1"/>
    <col min="8974" max="8975" width="10.5703125" customWidth="1"/>
    <col min="8976" max="8976" width="5.140625" customWidth="1"/>
    <col min="8977" max="8977" width="31.42578125" customWidth="1"/>
    <col min="8978" max="8978" width="13" customWidth="1"/>
    <col min="8979" max="8979" width="10.7109375" bestFit="1" customWidth="1"/>
    <col min="8980" max="8981" width="10.140625" customWidth="1"/>
    <col min="8982" max="8982" width="10.42578125" customWidth="1"/>
    <col min="8984" max="8984" width="9.7109375" bestFit="1" customWidth="1"/>
    <col min="8985" max="8985" width="11.5703125" customWidth="1"/>
    <col min="8986" max="8986" width="12.85546875" customWidth="1"/>
    <col min="8987" max="8987" width="14.28515625" customWidth="1"/>
    <col min="8988" max="8988" width="9.7109375" bestFit="1" customWidth="1"/>
    <col min="8991" max="8991" width="9.7109375" bestFit="1" customWidth="1"/>
    <col min="9217" max="9217" width="28.28515625" customWidth="1"/>
    <col min="9218" max="9218" width="12.5703125" customWidth="1"/>
    <col min="9219" max="9219" width="10.5703125" customWidth="1"/>
    <col min="9220" max="9220" width="9.7109375" customWidth="1"/>
    <col min="9221" max="9221" width="10" customWidth="1"/>
    <col min="9222" max="9223" width="9.7109375" customWidth="1"/>
    <col min="9224" max="9224" width="12.140625" customWidth="1"/>
    <col min="9225" max="9225" width="11" customWidth="1"/>
    <col min="9226" max="9226" width="10.7109375" bestFit="1" customWidth="1"/>
    <col min="9227" max="9228" width="10.5703125" customWidth="1"/>
    <col min="9229" max="9229" width="10" customWidth="1"/>
    <col min="9230" max="9231" width="10.5703125" customWidth="1"/>
    <col min="9232" max="9232" width="5.140625" customWidth="1"/>
    <col min="9233" max="9233" width="31.42578125" customWidth="1"/>
    <col min="9234" max="9234" width="13" customWidth="1"/>
    <col min="9235" max="9235" width="10.7109375" bestFit="1" customWidth="1"/>
    <col min="9236" max="9237" width="10.140625" customWidth="1"/>
    <col min="9238" max="9238" width="10.42578125" customWidth="1"/>
    <col min="9240" max="9240" width="9.7109375" bestFit="1" customWidth="1"/>
    <col min="9241" max="9241" width="11.5703125" customWidth="1"/>
    <col min="9242" max="9242" width="12.85546875" customWidth="1"/>
    <col min="9243" max="9243" width="14.28515625" customWidth="1"/>
    <col min="9244" max="9244" width="9.7109375" bestFit="1" customWidth="1"/>
    <col min="9247" max="9247" width="9.7109375" bestFit="1" customWidth="1"/>
    <col min="9473" max="9473" width="28.28515625" customWidth="1"/>
    <col min="9474" max="9474" width="12.5703125" customWidth="1"/>
    <col min="9475" max="9475" width="10.5703125" customWidth="1"/>
    <col min="9476" max="9476" width="9.7109375" customWidth="1"/>
    <col min="9477" max="9477" width="10" customWidth="1"/>
    <col min="9478" max="9479" width="9.7109375" customWidth="1"/>
    <col min="9480" max="9480" width="12.140625" customWidth="1"/>
    <col min="9481" max="9481" width="11" customWidth="1"/>
    <col min="9482" max="9482" width="10.7109375" bestFit="1" customWidth="1"/>
    <col min="9483" max="9484" width="10.5703125" customWidth="1"/>
    <col min="9485" max="9485" width="10" customWidth="1"/>
    <col min="9486" max="9487" width="10.5703125" customWidth="1"/>
    <col min="9488" max="9488" width="5.140625" customWidth="1"/>
    <col min="9489" max="9489" width="31.42578125" customWidth="1"/>
    <col min="9490" max="9490" width="13" customWidth="1"/>
    <col min="9491" max="9491" width="10.7109375" bestFit="1" customWidth="1"/>
    <col min="9492" max="9493" width="10.140625" customWidth="1"/>
    <col min="9494" max="9494" width="10.42578125" customWidth="1"/>
    <col min="9496" max="9496" width="9.7109375" bestFit="1" customWidth="1"/>
    <col min="9497" max="9497" width="11.5703125" customWidth="1"/>
    <col min="9498" max="9498" width="12.85546875" customWidth="1"/>
    <col min="9499" max="9499" width="14.28515625" customWidth="1"/>
    <col min="9500" max="9500" width="9.7109375" bestFit="1" customWidth="1"/>
    <col min="9503" max="9503" width="9.7109375" bestFit="1" customWidth="1"/>
    <col min="9729" max="9729" width="28.28515625" customWidth="1"/>
    <col min="9730" max="9730" width="12.5703125" customWidth="1"/>
    <col min="9731" max="9731" width="10.5703125" customWidth="1"/>
    <col min="9732" max="9732" width="9.7109375" customWidth="1"/>
    <col min="9733" max="9733" width="10" customWidth="1"/>
    <col min="9734" max="9735" width="9.7109375" customWidth="1"/>
    <col min="9736" max="9736" width="12.140625" customWidth="1"/>
    <col min="9737" max="9737" width="11" customWidth="1"/>
    <col min="9738" max="9738" width="10.7109375" bestFit="1" customWidth="1"/>
    <col min="9739" max="9740" width="10.5703125" customWidth="1"/>
    <col min="9741" max="9741" width="10" customWidth="1"/>
    <col min="9742" max="9743" width="10.5703125" customWidth="1"/>
    <col min="9744" max="9744" width="5.140625" customWidth="1"/>
    <col min="9745" max="9745" width="31.42578125" customWidth="1"/>
    <col min="9746" max="9746" width="13" customWidth="1"/>
    <col min="9747" max="9747" width="10.7109375" bestFit="1" customWidth="1"/>
    <col min="9748" max="9749" width="10.140625" customWidth="1"/>
    <col min="9750" max="9750" width="10.42578125" customWidth="1"/>
    <col min="9752" max="9752" width="9.7109375" bestFit="1" customWidth="1"/>
    <col min="9753" max="9753" width="11.5703125" customWidth="1"/>
    <col min="9754" max="9754" width="12.85546875" customWidth="1"/>
    <col min="9755" max="9755" width="14.28515625" customWidth="1"/>
    <col min="9756" max="9756" width="9.7109375" bestFit="1" customWidth="1"/>
    <col min="9759" max="9759" width="9.7109375" bestFit="1" customWidth="1"/>
    <col min="9985" max="9985" width="28.28515625" customWidth="1"/>
    <col min="9986" max="9986" width="12.5703125" customWidth="1"/>
    <col min="9987" max="9987" width="10.5703125" customWidth="1"/>
    <col min="9988" max="9988" width="9.7109375" customWidth="1"/>
    <col min="9989" max="9989" width="10" customWidth="1"/>
    <col min="9990" max="9991" width="9.7109375" customWidth="1"/>
    <col min="9992" max="9992" width="12.140625" customWidth="1"/>
    <col min="9993" max="9993" width="11" customWidth="1"/>
    <col min="9994" max="9994" width="10.7109375" bestFit="1" customWidth="1"/>
    <col min="9995" max="9996" width="10.5703125" customWidth="1"/>
    <col min="9997" max="9997" width="10" customWidth="1"/>
    <col min="9998" max="9999" width="10.5703125" customWidth="1"/>
    <col min="10000" max="10000" width="5.140625" customWidth="1"/>
    <col min="10001" max="10001" width="31.42578125" customWidth="1"/>
    <col min="10002" max="10002" width="13" customWidth="1"/>
    <col min="10003" max="10003" width="10.7109375" bestFit="1" customWidth="1"/>
    <col min="10004" max="10005" width="10.140625" customWidth="1"/>
    <col min="10006" max="10006" width="10.42578125" customWidth="1"/>
    <col min="10008" max="10008" width="9.7109375" bestFit="1" customWidth="1"/>
    <col min="10009" max="10009" width="11.5703125" customWidth="1"/>
    <col min="10010" max="10010" width="12.85546875" customWidth="1"/>
    <col min="10011" max="10011" width="14.28515625" customWidth="1"/>
    <col min="10012" max="10012" width="9.7109375" bestFit="1" customWidth="1"/>
    <col min="10015" max="10015" width="9.7109375" bestFit="1" customWidth="1"/>
    <col min="10241" max="10241" width="28.28515625" customWidth="1"/>
    <col min="10242" max="10242" width="12.5703125" customWidth="1"/>
    <col min="10243" max="10243" width="10.5703125" customWidth="1"/>
    <col min="10244" max="10244" width="9.7109375" customWidth="1"/>
    <col min="10245" max="10245" width="10" customWidth="1"/>
    <col min="10246" max="10247" width="9.7109375" customWidth="1"/>
    <col min="10248" max="10248" width="12.140625" customWidth="1"/>
    <col min="10249" max="10249" width="11" customWidth="1"/>
    <col min="10250" max="10250" width="10.7109375" bestFit="1" customWidth="1"/>
    <col min="10251" max="10252" width="10.5703125" customWidth="1"/>
    <col min="10253" max="10253" width="10" customWidth="1"/>
    <col min="10254" max="10255" width="10.5703125" customWidth="1"/>
    <col min="10256" max="10256" width="5.140625" customWidth="1"/>
    <col min="10257" max="10257" width="31.42578125" customWidth="1"/>
    <col min="10258" max="10258" width="13" customWidth="1"/>
    <col min="10259" max="10259" width="10.7109375" bestFit="1" customWidth="1"/>
    <col min="10260" max="10261" width="10.140625" customWidth="1"/>
    <col min="10262" max="10262" width="10.42578125" customWidth="1"/>
    <col min="10264" max="10264" width="9.7109375" bestFit="1" customWidth="1"/>
    <col min="10265" max="10265" width="11.5703125" customWidth="1"/>
    <col min="10266" max="10266" width="12.85546875" customWidth="1"/>
    <col min="10267" max="10267" width="14.28515625" customWidth="1"/>
    <col min="10268" max="10268" width="9.7109375" bestFit="1" customWidth="1"/>
    <col min="10271" max="10271" width="9.7109375" bestFit="1" customWidth="1"/>
    <col min="10497" max="10497" width="28.28515625" customWidth="1"/>
    <col min="10498" max="10498" width="12.5703125" customWidth="1"/>
    <col min="10499" max="10499" width="10.5703125" customWidth="1"/>
    <col min="10500" max="10500" width="9.7109375" customWidth="1"/>
    <col min="10501" max="10501" width="10" customWidth="1"/>
    <col min="10502" max="10503" width="9.7109375" customWidth="1"/>
    <col min="10504" max="10504" width="12.140625" customWidth="1"/>
    <col min="10505" max="10505" width="11" customWidth="1"/>
    <col min="10506" max="10506" width="10.7109375" bestFit="1" customWidth="1"/>
    <col min="10507" max="10508" width="10.5703125" customWidth="1"/>
    <col min="10509" max="10509" width="10" customWidth="1"/>
    <col min="10510" max="10511" width="10.5703125" customWidth="1"/>
    <col min="10512" max="10512" width="5.140625" customWidth="1"/>
    <col min="10513" max="10513" width="31.42578125" customWidth="1"/>
    <col min="10514" max="10514" width="13" customWidth="1"/>
    <col min="10515" max="10515" width="10.7109375" bestFit="1" customWidth="1"/>
    <col min="10516" max="10517" width="10.140625" customWidth="1"/>
    <col min="10518" max="10518" width="10.42578125" customWidth="1"/>
    <col min="10520" max="10520" width="9.7109375" bestFit="1" customWidth="1"/>
    <col min="10521" max="10521" width="11.5703125" customWidth="1"/>
    <col min="10522" max="10522" width="12.85546875" customWidth="1"/>
    <col min="10523" max="10523" width="14.28515625" customWidth="1"/>
    <col min="10524" max="10524" width="9.7109375" bestFit="1" customWidth="1"/>
    <col min="10527" max="10527" width="9.7109375" bestFit="1" customWidth="1"/>
    <col min="10753" max="10753" width="28.28515625" customWidth="1"/>
    <col min="10754" max="10754" width="12.5703125" customWidth="1"/>
    <col min="10755" max="10755" width="10.5703125" customWidth="1"/>
    <col min="10756" max="10756" width="9.7109375" customWidth="1"/>
    <col min="10757" max="10757" width="10" customWidth="1"/>
    <col min="10758" max="10759" width="9.7109375" customWidth="1"/>
    <col min="10760" max="10760" width="12.140625" customWidth="1"/>
    <col min="10761" max="10761" width="11" customWidth="1"/>
    <col min="10762" max="10762" width="10.7109375" bestFit="1" customWidth="1"/>
    <col min="10763" max="10764" width="10.5703125" customWidth="1"/>
    <col min="10765" max="10765" width="10" customWidth="1"/>
    <col min="10766" max="10767" width="10.5703125" customWidth="1"/>
    <col min="10768" max="10768" width="5.140625" customWidth="1"/>
    <col min="10769" max="10769" width="31.42578125" customWidth="1"/>
    <col min="10770" max="10770" width="13" customWidth="1"/>
    <col min="10771" max="10771" width="10.7109375" bestFit="1" customWidth="1"/>
    <col min="10772" max="10773" width="10.140625" customWidth="1"/>
    <col min="10774" max="10774" width="10.42578125" customWidth="1"/>
    <col min="10776" max="10776" width="9.7109375" bestFit="1" customWidth="1"/>
    <col min="10777" max="10777" width="11.5703125" customWidth="1"/>
    <col min="10778" max="10778" width="12.85546875" customWidth="1"/>
    <col min="10779" max="10779" width="14.28515625" customWidth="1"/>
    <col min="10780" max="10780" width="9.7109375" bestFit="1" customWidth="1"/>
    <col min="10783" max="10783" width="9.7109375" bestFit="1" customWidth="1"/>
    <col min="11009" max="11009" width="28.28515625" customWidth="1"/>
    <col min="11010" max="11010" width="12.5703125" customWidth="1"/>
    <col min="11011" max="11011" width="10.5703125" customWidth="1"/>
    <col min="11012" max="11012" width="9.7109375" customWidth="1"/>
    <col min="11013" max="11013" width="10" customWidth="1"/>
    <col min="11014" max="11015" width="9.7109375" customWidth="1"/>
    <col min="11016" max="11016" width="12.140625" customWidth="1"/>
    <col min="11017" max="11017" width="11" customWidth="1"/>
    <col min="11018" max="11018" width="10.7109375" bestFit="1" customWidth="1"/>
    <col min="11019" max="11020" width="10.5703125" customWidth="1"/>
    <col min="11021" max="11021" width="10" customWidth="1"/>
    <col min="11022" max="11023" width="10.5703125" customWidth="1"/>
    <col min="11024" max="11024" width="5.140625" customWidth="1"/>
    <col min="11025" max="11025" width="31.42578125" customWidth="1"/>
    <col min="11026" max="11026" width="13" customWidth="1"/>
    <col min="11027" max="11027" width="10.7109375" bestFit="1" customWidth="1"/>
    <col min="11028" max="11029" width="10.140625" customWidth="1"/>
    <col min="11030" max="11030" width="10.42578125" customWidth="1"/>
    <col min="11032" max="11032" width="9.7109375" bestFit="1" customWidth="1"/>
    <col min="11033" max="11033" width="11.5703125" customWidth="1"/>
    <col min="11034" max="11034" width="12.85546875" customWidth="1"/>
    <col min="11035" max="11035" width="14.28515625" customWidth="1"/>
    <col min="11036" max="11036" width="9.7109375" bestFit="1" customWidth="1"/>
    <col min="11039" max="11039" width="9.7109375" bestFit="1" customWidth="1"/>
    <col min="11265" max="11265" width="28.28515625" customWidth="1"/>
    <col min="11266" max="11266" width="12.5703125" customWidth="1"/>
    <col min="11267" max="11267" width="10.5703125" customWidth="1"/>
    <col min="11268" max="11268" width="9.7109375" customWidth="1"/>
    <col min="11269" max="11269" width="10" customWidth="1"/>
    <col min="11270" max="11271" width="9.7109375" customWidth="1"/>
    <col min="11272" max="11272" width="12.140625" customWidth="1"/>
    <col min="11273" max="11273" width="11" customWidth="1"/>
    <col min="11274" max="11274" width="10.7109375" bestFit="1" customWidth="1"/>
    <col min="11275" max="11276" width="10.5703125" customWidth="1"/>
    <col min="11277" max="11277" width="10" customWidth="1"/>
    <col min="11278" max="11279" width="10.5703125" customWidth="1"/>
    <col min="11280" max="11280" width="5.140625" customWidth="1"/>
    <col min="11281" max="11281" width="31.42578125" customWidth="1"/>
    <col min="11282" max="11282" width="13" customWidth="1"/>
    <col min="11283" max="11283" width="10.7109375" bestFit="1" customWidth="1"/>
    <col min="11284" max="11285" width="10.140625" customWidth="1"/>
    <col min="11286" max="11286" width="10.42578125" customWidth="1"/>
    <col min="11288" max="11288" width="9.7109375" bestFit="1" customWidth="1"/>
    <col min="11289" max="11289" width="11.5703125" customWidth="1"/>
    <col min="11290" max="11290" width="12.85546875" customWidth="1"/>
    <col min="11291" max="11291" width="14.28515625" customWidth="1"/>
    <col min="11292" max="11292" width="9.7109375" bestFit="1" customWidth="1"/>
    <col min="11295" max="11295" width="9.7109375" bestFit="1" customWidth="1"/>
    <col min="11521" max="11521" width="28.28515625" customWidth="1"/>
    <col min="11522" max="11522" width="12.5703125" customWidth="1"/>
    <col min="11523" max="11523" width="10.5703125" customWidth="1"/>
    <col min="11524" max="11524" width="9.7109375" customWidth="1"/>
    <col min="11525" max="11525" width="10" customWidth="1"/>
    <col min="11526" max="11527" width="9.7109375" customWidth="1"/>
    <col min="11528" max="11528" width="12.140625" customWidth="1"/>
    <col min="11529" max="11529" width="11" customWidth="1"/>
    <col min="11530" max="11530" width="10.7109375" bestFit="1" customWidth="1"/>
    <col min="11531" max="11532" width="10.5703125" customWidth="1"/>
    <col min="11533" max="11533" width="10" customWidth="1"/>
    <col min="11534" max="11535" width="10.5703125" customWidth="1"/>
    <col min="11536" max="11536" width="5.140625" customWidth="1"/>
    <col min="11537" max="11537" width="31.42578125" customWidth="1"/>
    <col min="11538" max="11538" width="13" customWidth="1"/>
    <col min="11539" max="11539" width="10.7109375" bestFit="1" customWidth="1"/>
    <col min="11540" max="11541" width="10.140625" customWidth="1"/>
    <col min="11542" max="11542" width="10.42578125" customWidth="1"/>
    <col min="11544" max="11544" width="9.7109375" bestFit="1" customWidth="1"/>
    <col min="11545" max="11545" width="11.5703125" customWidth="1"/>
    <col min="11546" max="11546" width="12.85546875" customWidth="1"/>
    <col min="11547" max="11547" width="14.28515625" customWidth="1"/>
    <col min="11548" max="11548" width="9.7109375" bestFit="1" customWidth="1"/>
    <col min="11551" max="11551" width="9.7109375" bestFit="1" customWidth="1"/>
    <col min="11777" max="11777" width="28.28515625" customWidth="1"/>
    <col min="11778" max="11778" width="12.5703125" customWidth="1"/>
    <col min="11779" max="11779" width="10.5703125" customWidth="1"/>
    <col min="11780" max="11780" width="9.7109375" customWidth="1"/>
    <col min="11781" max="11781" width="10" customWidth="1"/>
    <col min="11782" max="11783" width="9.7109375" customWidth="1"/>
    <col min="11784" max="11784" width="12.140625" customWidth="1"/>
    <col min="11785" max="11785" width="11" customWidth="1"/>
    <col min="11786" max="11786" width="10.7109375" bestFit="1" customWidth="1"/>
    <col min="11787" max="11788" width="10.5703125" customWidth="1"/>
    <col min="11789" max="11789" width="10" customWidth="1"/>
    <col min="11790" max="11791" width="10.5703125" customWidth="1"/>
    <col min="11792" max="11792" width="5.140625" customWidth="1"/>
    <col min="11793" max="11793" width="31.42578125" customWidth="1"/>
    <col min="11794" max="11794" width="13" customWidth="1"/>
    <col min="11795" max="11795" width="10.7109375" bestFit="1" customWidth="1"/>
    <col min="11796" max="11797" width="10.140625" customWidth="1"/>
    <col min="11798" max="11798" width="10.42578125" customWidth="1"/>
    <col min="11800" max="11800" width="9.7109375" bestFit="1" customWidth="1"/>
    <col min="11801" max="11801" width="11.5703125" customWidth="1"/>
    <col min="11802" max="11802" width="12.85546875" customWidth="1"/>
    <col min="11803" max="11803" width="14.28515625" customWidth="1"/>
    <col min="11804" max="11804" width="9.7109375" bestFit="1" customWidth="1"/>
    <col min="11807" max="11807" width="9.7109375" bestFit="1" customWidth="1"/>
    <col min="12033" max="12033" width="28.28515625" customWidth="1"/>
    <col min="12034" max="12034" width="12.5703125" customWidth="1"/>
    <col min="12035" max="12035" width="10.5703125" customWidth="1"/>
    <col min="12036" max="12036" width="9.7109375" customWidth="1"/>
    <col min="12037" max="12037" width="10" customWidth="1"/>
    <col min="12038" max="12039" width="9.7109375" customWidth="1"/>
    <col min="12040" max="12040" width="12.140625" customWidth="1"/>
    <col min="12041" max="12041" width="11" customWidth="1"/>
    <col min="12042" max="12042" width="10.7109375" bestFit="1" customWidth="1"/>
    <col min="12043" max="12044" width="10.5703125" customWidth="1"/>
    <col min="12045" max="12045" width="10" customWidth="1"/>
    <col min="12046" max="12047" width="10.5703125" customWidth="1"/>
    <col min="12048" max="12048" width="5.140625" customWidth="1"/>
    <col min="12049" max="12049" width="31.42578125" customWidth="1"/>
    <col min="12050" max="12050" width="13" customWidth="1"/>
    <col min="12051" max="12051" width="10.7109375" bestFit="1" customWidth="1"/>
    <col min="12052" max="12053" width="10.140625" customWidth="1"/>
    <col min="12054" max="12054" width="10.42578125" customWidth="1"/>
    <col min="12056" max="12056" width="9.7109375" bestFit="1" customWidth="1"/>
    <col min="12057" max="12057" width="11.5703125" customWidth="1"/>
    <col min="12058" max="12058" width="12.85546875" customWidth="1"/>
    <col min="12059" max="12059" width="14.28515625" customWidth="1"/>
    <col min="12060" max="12060" width="9.7109375" bestFit="1" customWidth="1"/>
    <col min="12063" max="12063" width="9.7109375" bestFit="1" customWidth="1"/>
    <col min="12289" max="12289" width="28.28515625" customWidth="1"/>
    <col min="12290" max="12290" width="12.5703125" customWidth="1"/>
    <col min="12291" max="12291" width="10.5703125" customWidth="1"/>
    <col min="12292" max="12292" width="9.7109375" customWidth="1"/>
    <col min="12293" max="12293" width="10" customWidth="1"/>
    <col min="12294" max="12295" width="9.7109375" customWidth="1"/>
    <col min="12296" max="12296" width="12.140625" customWidth="1"/>
    <col min="12297" max="12297" width="11" customWidth="1"/>
    <col min="12298" max="12298" width="10.7109375" bestFit="1" customWidth="1"/>
    <col min="12299" max="12300" width="10.5703125" customWidth="1"/>
    <col min="12301" max="12301" width="10" customWidth="1"/>
    <col min="12302" max="12303" width="10.5703125" customWidth="1"/>
    <col min="12304" max="12304" width="5.140625" customWidth="1"/>
    <col min="12305" max="12305" width="31.42578125" customWidth="1"/>
    <col min="12306" max="12306" width="13" customWidth="1"/>
    <col min="12307" max="12307" width="10.7109375" bestFit="1" customWidth="1"/>
    <col min="12308" max="12309" width="10.140625" customWidth="1"/>
    <col min="12310" max="12310" width="10.42578125" customWidth="1"/>
    <col min="12312" max="12312" width="9.7109375" bestFit="1" customWidth="1"/>
    <col min="12313" max="12313" width="11.5703125" customWidth="1"/>
    <col min="12314" max="12314" width="12.85546875" customWidth="1"/>
    <col min="12315" max="12315" width="14.28515625" customWidth="1"/>
    <col min="12316" max="12316" width="9.7109375" bestFit="1" customWidth="1"/>
    <col min="12319" max="12319" width="9.7109375" bestFit="1" customWidth="1"/>
    <col min="12545" max="12545" width="28.28515625" customWidth="1"/>
    <col min="12546" max="12546" width="12.5703125" customWidth="1"/>
    <col min="12547" max="12547" width="10.5703125" customWidth="1"/>
    <col min="12548" max="12548" width="9.7109375" customWidth="1"/>
    <col min="12549" max="12549" width="10" customWidth="1"/>
    <col min="12550" max="12551" width="9.7109375" customWidth="1"/>
    <col min="12552" max="12552" width="12.140625" customWidth="1"/>
    <col min="12553" max="12553" width="11" customWidth="1"/>
    <col min="12554" max="12554" width="10.7109375" bestFit="1" customWidth="1"/>
    <col min="12555" max="12556" width="10.5703125" customWidth="1"/>
    <col min="12557" max="12557" width="10" customWidth="1"/>
    <col min="12558" max="12559" width="10.5703125" customWidth="1"/>
    <col min="12560" max="12560" width="5.140625" customWidth="1"/>
    <col min="12561" max="12561" width="31.42578125" customWidth="1"/>
    <col min="12562" max="12562" width="13" customWidth="1"/>
    <col min="12563" max="12563" width="10.7109375" bestFit="1" customWidth="1"/>
    <col min="12564" max="12565" width="10.140625" customWidth="1"/>
    <col min="12566" max="12566" width="10.42578125" customWidth="1"/>
    <col min="12568" max="12568" width="9.7109375" bestFit="1" customWidth="1"/>
    <col min="12569" max="12569" width="11.5703125" customWidth="1"/>
    <col min="12570" max="12570" width="12.85546875" customWidth="1"/>
    <col min="12571" max="12571" width="14.28515625" customWidth="1"/>
    <col min="12572" max="12572" width="9.7109375" bestFit="1" customWidth="1"/>
    <col min="12575" max="12575" width="9.7109375" bestFit="1" customWidth="1"/>
    <col min="12801" max="12801" width="28.28515625" customWidth="1"/>
    <col min="12802" max="12802" width="12.5703125" customWidth="1"/>
    <col min="12803" max="12803" width="10.5703125" customWidth="1"/>
    <col min="12804" max="12804" width="9.7109375" customWidth="1"/>
    <col min="12805" max="12805" width="10" customWidth="1"/>
    <col min="12806" max="12807" width="9.7109375" customWidth="1"/>
    <col min="12808" max="12808" width="12.140625" customWidth="1"/>
    <col min="12809" max="12809" width="11" customWidth="1"/>
    <col min="12810" max="12810" width="10.7109375" bestFit="1" customWidth="1"/>
    <col min="12811" max="12812" width="10.5703125" customWidth="1"/>
    <col min="12813" max="12813" width="10" customWidth="1"/>
    <col min="12814" max="12815" width="10.5703125" customWidth="1"/>
    <col min="12816" max="12816" width="5.140625" customWidth="1"/>
    <col min="12817" max="12817" width="31.42578125" customWidth="1"/>
    <col min="12818" max="12818" width="13" customWidth="1"/>
    <col min="12819" max="12819" width="10.7109375" bestFit="1" customWidth="1"/>
    <col min="12820" max="12821" width="10.140625" customWidth="1"/>
    <col min="12822" max="12822" width="10.42578125" customWidth="1"/>
    <col min="12824" max="12824" width="9.7109375" bestFit="1" customWidth="1"/>
    <col min="12825" max="12825" width="11.5703125" customWidth="1"/>
    <col min="12826" max="12826" width="12.85546875" customWidth="1"/>
    <col min="12827" max="12827" width="14.28515625" customWidth="1"/>
    <col min="12828" max="12828" width="9.7109375" bestFit="1" customWidth="1"/>
    <col min="12831" max="12831" width="9.7109375" bestFit="1" customWidth="1"/>
    <col min="13057" max="13057" width="28.28515625" customWidth="1"/>
    <col min="13058" max="13058" width="12.5703125" customWidth="1"/>
    <col min="13059" max="13059" width="10.5703125" customWidth="1"/>
    <col min="13060" max="13060" width="9.7109375" customWidth="1"/>
    <col min="13061" max="13061" width="10" customWidth="1"/>
    <col min="13062" max="13063" width="9.7109375" customWidth="1"/>
    <col min="13064" max="13064" width="12.140625" customWidth="1"/>
    <col min="13065" max="13065" width="11" customWidth="1"/>
    <col min="13066" max="13066" width="10.7109375" bestFit="1" customWidth="1"/>
    <col min="13067" max="13068" width="10.5703125" customWidth="1"/>
    <col min="13069" max="13069" width="10" customWidth="1"/>
    <col min="13070" max="13071" width="10.5703125" customWidth="1"/>
    <col min="13072" max="13072" width="5.140625" customWidth="1"/>
    <col min="13073" max="13073" width="31.42578125" customWidth="1"/>
    <col min="13074" max="13074" width="13" customWidth="1"/>
    <col min="13075" max="13075" width="10.7109375" bestFit="1" customWidth="1"/>
    <col min="13076" max="13077" width="10.140625" customWidth="1"/>
    <col min="13078" max="13078" width="10.42578125" customWidth="1"/>
    <col min="13080" max="13080" width="9.7109375" bestFit="1" customWidth="1"/>
    <col min="13081" max="13081" width="11.5703125" customWidth="1"/>
    <col min="13082" max="13082" width="12.85546875" customWidth="1"/>
    <col min="13083" max="13083" width="14.28515625" customWidth="1"/>
    <col min="13084" max="13084" width="9.7109375" bestFit="1" customWidth="1"/>
    <col min="13087" max="13087" width="9.7109375" bestFit="1" customWidth="1"/>
    <col min="13313" max="13313" width="28.28515625" customWidth="1"/>
    <col min="13314" max="13314" width="12.5703125" customWidth="1"/>
    <col min="13315" max="13315" width="10.5703125" customWidth="1"/>
    <col min="13316" max="13316" width="9.7109375" customWidth="1"/>
    <col min="13317" max="13317" width="10" customWidth="1"/>
    <col min="13318" max="13319" width="9.7109375" customWidth="1"/>
    <col min="13320" max="13320" width="12.140625" customWidth="1"/>
    <col min="13321" max="13321" width="11" customWidth="1"/>
    <col min="13322" max="13322" width="10.7109375" bestFit="1" customWidth="1"/>
    <col min="13323" max="13324" width="10.5703125" customWidth="1"/>
    <col min="13325" max="13325" width="10" customWidth="1"/>
    <col min="13326" max="13327" width="10.5703125" customWidth="1"/>
    <col min="13328" max="13328" width="5.140625" customWidth="1"/>
    <col min="13329" max="13329" width="31.42578125" customWidth="1"/>
    <col min="13330" max="13330" width="13" customWidth="1"/>
    <col min="13331" max="13331" width="10.7109375" bestFit="1" customWidth="1"/>
    <col min="13332" max="13333" width="10.140625" customWidth="1"/>
    <col min="13334" max="13334" width="10.42578125" customWidth="1"/>
    <col min="13336" max="13336" width="9.7109375" bestFit="1" customWidth="1"/>
    <col min="13337" max="13337" width="11.5703125" customWidth="1"/>
    <col min="13338" max="13338" width="12.85546875" customWidth="1"/>
    <col min="13339" max="13339" width="14.28515625" customWidth="1"/>
    <col min="13340" max="13340" width="9.7109375" bestFit="1" customWidth="1"/>
    <col min="13343" max="13343" width="9.7109375" bestFit="1" customWidth="1"/>
    <col min="13569" max="13569" width="28.28515625" customWidth="1"/>
    <col min="13570" max="13570" width="12.5703125" customWidth="1"/>
    <col min="13571" max="13571" width="10.5703125" customWidth="1"/>
    <col min="13572" max="13572" width="9.7109375" customWidth="1"/>
    <col min="13573" max="13573" width="10" customWidth="1"/>
    <col min="13574" max="13575" width="9.7109375" customWidth="1"/>
    <col min="13576" max="13576" width="12.140625" customWidth="1"/>
    <col min="13577" max="13577" width="11" customWidth="1"/>
    <col min="13578" max="13578" width="10.7109375" bestFit="1" customWidth="1"/>
    <col min="13579" max="13580" width="10.5703125" customWidth="1"/>
    <col min="13581" max="13581" width="10" customWidth="1"/>
    <col min="13582" max="13583" width="10.5703125" customWidth="1"/>
    <col min="13584" max="13584" width="5.140625" customWidth="1"/>
    <col min="13585" max="13585" width="31.42578125" customWidth="1"/>
    <col min="13586" max="13586" width="13" customWidth="1"/>
    <col min="13587" max="13587" width="10.7109375" bestFit="1" customWidth="1"/>
    <col min="13588" max="13589" width="10.140625" customWidth="1"/>
    <col min="13590" max="13590" width="10.42578125" customWidth="1"/>
    <col min="13592" max="13592" width="9.7109375" bestFit="1" customWidth="1"/>
    <col min="13593" max="13593" width="11.5703125" customWidth="1"/>
    <col min="13594" max="13594" width="12.85546875" customWidth="1"/>
    <col min="13595" max="13595" width="14.28515625" customWidth="1"/>
    <col min="13596" max="13596" width="9.7109375" bestFit="1" customWidth="1"/>
    <col min="13599" max="13599" width="9.7109375" bestFit="1" customWidth="1"/>
    <col min="13825" max="13825" width="28.28515625" customWidth="1"/>
    <col min="13826" max="13826" width="12.5703125" customWidth="1"/>
    <col min="13827" max="13827" width="10.5703125" customWidth="1"/>
    <col min="13828" max="13828" width="9.7109375" customWidth="1"/>
    <col min="13829" max="13829" width="10" customWidth="1"/>
    <col min="13830" max="13831" width="9.7109375" customWidth="1"/>
    <col min="13832" max="13832" width="12.140625" customWidth="1"/>
    <col min="13833" max="13833" width="11" customWidth="1"/>
    <col min="13834" max="13834" width="10.7109375" bestFit="1" customWidth="1"/>
    <col min="13835" max="13836" width="10.5703125" customWidth="1"/>
    <col min="13837" max="13837" width="10" customWidth="1"/>
    <col min="13838" max="13839" width="10.5703125" customWidth="1"/>
    <col min="13840" max="13840" width="5.140625" customWidth="1"/>
    <col min="13841" max="13841" width="31.42578125" customWidth="1"/>
    <col min="13842" max="13842" width="13" customWidth="1"/>
    <col min="13843" max="13843" width="10.7109375" bestFit="1" customWidth="1"/>
    <col min="13844" max="13845" width="10.140625" customWidth="1"/>
    <col min="13846" max="13846" width="10.42578125" customWidth="1"/>
    <col min="13848" max="13848" width="9.7109375" bestFit="1" customWidth="1"/>
    <col min="13849" max="13849" width="11.5703125" customWidth="1"/>
    <col min="13850" max="13850" width="12.85546875" customWidth="1"/>
    <col min="13851" max="13851" width="14.28515625" customWidth="1"/>
    <col min="13852" max="13852" width="9.7109375" bestFit="1" customWidth="1"/>
    <col min="13855" max="13855" width="9.7109375" bestFit="1" customWidth="1"/>
    <col min="14081" max="14081" width="28.28515625" customWidth="1"/>
    <col min="14082" max="14082" width="12.5703125" customWidth="1"/>
    <col min="14083" max="14083" width="10.5703125" customWidth="1"/>
    <col min="14084" max="14084" width="9.7109375" customWidth="1"/>
    <col min="14085" max="14085" width="10" customWidth="1"/>
    <col min="14086" max="14087" width="9.7109375" customWidth="1"/>
    <col min="14088" max="14088" width="12.140625" customWidth="1"/>
    <col min="14089" max="14089" width="11" customWidth="1"/>
    <col min="14090" max="14090" width="10.7109375" bestFit="1" customWidth="1"/>
    <col min="14091" max="14092" width="10.5703125" customWidth="1"/>
    <col min="14093" max="14093" width="10" customWidth="1"/>
    <col min="14094" max="14095" width="10.5703125" customWidth="1"/>
    <col min="14096" max="14096" width="5.140625" customWidth="1"/>
    <col min="14097" max="14097" width="31.42578125" customWidth="1"/>
    <col min="14098" max="14098" width="13" customWidth="1"/>
    <col min="14099" max="14099" width="10.7109375" bestFit="1" customWidth="1"/>
    <col min="14100" max="14101" width="10.140625" customWidth="1"/>
    <col min="14102" max="14102" width="10.42578125" customWidth="1"/>
    <col min="14104" max="14104" width="9.7109375" bestFit="1" customWidth="1"/>
    <col min="14105" max="14105" width="11.5703125" customWidth="1"/>
    <col min="14106" max="14106" width="12.85546875" customWidth="1"/>
    <col min="14107" max="14107" width="14.28515625" customWidth="1"/>
    <col min="14108" max="14108" width="9.7109375" bestFit="1" customWidth="1"/>
    <col min="14111" max="14111" width="9.7109375" bestFit="1" customWidth="1"/>
    <col min="14337" max="14337" width="28.28515625" customWidth="1"/>
    <col min="14338" max="14338" width="12.5703125" customWidth="1"/>
    <col min="14339" max="14339" width="10.5703125" customWidth="1"/>
    <col min="14340" max="14340" width="9.7109375" customWidth="1"/>
    <col min="14341" max="14341" width="10" customWidth="1"/>
    <col min="14342" max="14343" width="9.7109375" customWidth="1"/>
    <col min="14344" max="14344" width="12.140625" customWidth="1"/>
    <col min="14345" max="14345" width="11" customWidth="1"/>
    <col min="14346" max="14346" width="10.7109375" bestFit="1" customWidth="1"/>
    <col min="14347" max="14348" width="10.5703125" customWidth="1"/>
    <col min="14349" max="14349" width="10" customWidth="1"/>
    <col min="14350" max="14351" width="10.5703125" customWidth="1"/>
    <col min="14352" max="14352" width="5.140625" customWidth="1"/>
    <col min="14353" max="14353" width="31.42578125" customWidth="1"/>
    <col min="14354" max="14354" width="13" customWidth="1"/>
    <col min="14355" max="14355" width="10.7109375" bestFit="1" customWidth="1"/>
    <col min="14356" max="14357" width="10.140625" customWidth="1"/>
    <col min="14358" max="14358" width="10.42578125" customWidth="1"/>
    <col min="14360" max="14360" width="9.7109375" bestFit="1" customWidth="1"/>
    <col min="14361" max="14361" width="11.5703125" customWidth="1"/>
    <col min="14362" max="14362" width="12.85546875" customWidth="1"/>
    <col min="14363" max="14363" width="14.28515625" customWidth="1"/>
    <col min="14364" max="14364" width="9.7109375" bestFit="1" customWidth="1"/>
    <col min="14367" max="14367" width="9.7109375" bestFit="1" customWidth="1"/>
    <col min="14593" max="14593" width="28.28515625" customWidth="1"/>
    <col min="14594" max="14594" width="12.5703125" customWidth="1"/>
    <col min="14595" max="14595" width="10.5703125" customWidth="1"/>
    <col min="14596" max="14596" width="9.7109375" customWidth="1"/>
    <col min="14597" max="14597" width="10" customWidth="1"/>
    <col min="14598" max="14599" width="9.7109375" customWidth="1"/>
    <col min="14600" max="14600" width="12.140625" customWidth="1"/>
    <col min="14601" max="14601" width="11" customWidth="1"/>
    <col min="14602" max="14602" width="10.7109375" bestFit="1" customWidth="1"/>
    <col min="14603" max="14604" width="10.5703125" customWidth="1"/>
    <col min="14605" max="14605" width="10" customWidth="1"/>
    <col min="14606" max="14607" width="10.5703125" customWidth="1"/>
    <col min="14608" max="14608" width="5.140625" customWidth="1"/>
    <col min="14609" max="14609" width="31.42578125" customWidth="1"/>
    <col min="14610" max="14610" width="13" customWidth="1"/>
    <col min="14611" max="14611" width="10.7109375" bestFit="1" customWidth="1"/>
    <col min="14612" max="14613" width="10.140625" customWidth="1"/>
    <col min="14614" max="14614" width="10.42578125" customWidth="1"/>
    <col min="14616" max="14616" width="9.7109375" bestFit="1" customWidth="1"/>
    <col min="14617" max="14617" width="11.5703125" customWidth="1"/>
    <col min="14618" max="14618" width="12.85546875" customWidth="1"/>
    <col min="14619" max="14619" width="14.28515625" customWidth="1"/>
    <col min="14620" max="14620" width="9.7109375" bestFit="1" customWidth="1"/>
    <col min="14623" max="14623" width="9.7109375" bestFit="1" customWidth="1"/>
    <col min="14849" max="14849" width="28.28515625" customWidth="1"/>
    <col min="14850" max="14850" width="12.5703125" customWidth="1"/>
    <col min="14851" max="14851" width="10.5703125" customWidth="1"/>
    <col min="14852" max="14852" width="9.7109375" customWidth="1"/>
    <col min="14853" max="14853" width="10" customWidth="1"/>
    <col min="14854" max="14855" width="9.7109375" customWidth="1"/>
    <col min="14856" max="14856" width="12.140625" customWidth="1"/>
    <col min="14857" max="14857" width="11" customWidth="1"/>
    <col min="14858" max="14858" width="10.7109375" bestFit="1" customWidth="1"/>
    <col min="14859" max="14860" width="10.5703125" customWidth="1"/>
    <col min="14861" max="14861" width="10" customWidth="1"/>
    <col min="14862" max="14863" width="10.5703125" customWidth="1"/>
    <col min="14864" max="14864" width="5.140625" customWidth="1"/>
    <col min="14865" max="14865" width="31.42578125" customWidth="1"/>
    <col min="14866" max="14866" width="13" customWidth="1"/>
    <col min="14867" max="14867" width="10.7109375" bestFit="1" customWidth="1"/>
    <col min="14868" max="14869" width="10.140625" customWidth="1"/>
    <col min="14870" max="14870" width="10.42578125" customWidth="1"/>
    <col min="14872" max="14872" width="9.7109375" bestFit="1" customWidth="1"/>
    <col min="14873" max="14873" width="11.5703125" customWidth="1"/>
    <col min="14874" max="14874" width="12.85546875" customWidth="1"/>
    <col min="14875" max="14875" width="14.28515625" customWidth="1"/>
    <col min="14876" max="14876" width="9.7109375" bestFit="1" customWidth="1"/>
    <col min="14879" max="14879" width="9.7109375" bestFit="1" customWidth="1"/>
    <col min="15105" max="15105" width="28.28515625" customWidth="1"/>
    <col min="15106" max="15106" width="12.5703125" customWidth="1"/>
    <col min="15107" max="15107" width="10.5703125" customWidth="1"/>
    <col min="15108" max="15108" width="9.7109375" customWidth="1"/>
    <col min="15109" max="15109" width="10" customWidth="1"/>
    <col min="15110" max="15111" width="9.7109375" customWidth="1"/>
    <col min="15112" max="15112" width="12.140625" customWidth="1"/>
    <col min="15113" max="15113" width="11" customWidth="1"/>
    <col min="15114" max="15114" width="10.7109375" bestFit="1" customWidth="1"/>
    <col min="15115" max="15116" width="10.5703125" customWidth="1"/>
    <col min="15117" max="15117" width="10" customWidth="1"/>
    <col min="15118" max="15119" width="10.5703125" customWidth="1"/>
    <col min="15120" max="15120" width="5.140625" customWidth="1"/>
    <col min="15121" max="15121" width="31.42578125" customWidth="1"/>
    <col min="15122" max="15122" width="13" customWidth="1"/>
    <col min="15123" max="15123" width="10.7109375" bestFit="1" customWidth="1"/>
    <col min="15124" max="15125" width="10.140625" customWidth="1"/>
    <col min="15126" max="15126" width="10.42578125" customWidth="1"/>
    <col min="15128" max="15128" width="9.7109375" bestFit="1" customWidth="1"/>
    <col min="15129" max="15129" width="11.5703125" customWidth="1"/>
    <col min="15130" max="15130" width="12.85546875" customWidth="1"/>
    <col min="15131" max="15131" width="14.28515625" customWidth="1"/>
    <col min="15132" max="15132" width="9.7109375" bestFit="1" customWidth="1"/>
    <col min="15135" max="15135" width="9.7109375" bestFit="1" customWidth="1"/>
    <col min="15361" max="15361" width="28.28515625" customWidth="1"/>
    <col min="15362" max="15362" width="12.5703125" customWidth="1"/>
    <col min="15363" max="15363" width="10.5703125" customWidth="1"/>
    <col min="15364" max="15364" width="9.7109375" customWidth="1"/>
    <col min="15365" max="15365" width="10" customWidth="1"/>
    <col min="15366" max="15367" width="9.7109375" customWidth="1"/>
    <col min="15368" max="15368" width="12.140625" customWidth="1"/>
    <col min="15369" max="15369" width="11" customWidth="1"/>
    <col min="15370" max="15370" width="10.7109375" bestFit="1" customWidth="1"/>
    <col min="15371" max="15372" width="10.5703125" customWidth="1"/>
    <col min="15373" max="15373" width="10" customWidth="1"/>
    <col min="15374" max="15375" width="10.5703125" customWidth="1"/>
    <col min="15376" max="15376" width="5.140625" customWidth="1"/>
    <col min="15377" max="15377" width="31.42578125" customWidth="1"/>
    <col min="15378" max="15378" width="13" customWidth="1"/>
    <col min="15379" max="15379" width="10.7109375" bestFit="1" customWidth="1"/>
    <col min="15380" max="15381" width="10.140625" customWidth="1"/>
    <col min="15382" max="15382" width="10.42578125" customWidth="1"/>
    <col min="15384" max="15384" width="9.7109375" bestFit="1" customWidth="1"/>
    <col min="15385" max="15385" width="11.5703125" customWidth="1"/>
    <col min="15386" max="15386" width="12.85546875" customWidth="1"/>
    <col min="15387" max="15387" width="14.28515625" customWidth="1"/>
    <col min="15388" max="15388" width="9.7109375" bestFit="1" customWidth="1"/>
    <col min="15391" max="15391" width="9.7109375" bestFit="1" customWidth="1"/>
    <col min="15617" max="15617" width="28.28515625" customWidth="1"/>
    <col min="15618" max="15618" width="12.5703125" customWidth="1"/>
    <col min="15619" max="15619" width="10.5703125" customWidth="1"/>
    <col min="15620" max="15620" width="9.7109375" customWidth="1"/>
    <col min="15621" max="15621" width="10" customWidth="1"/>
    <col min="15622" max="15623" width="9.7109375" customWidth="1"/>
    <col min="15624" max="15624" width="12.140625" customWidth="1"/>
    <col min="15625" max="15625" width="11" customWidth="1"/>
    <col min="15626" max="15626" width="10.7109375" bestFit="1" customWidth="1"/>
    <col min="15627" max="15628" width="10.5703125" customWidth="1"/>
    <col min="15629" max="15629" width="10" customWidth="1"/>
    <col min="15630" max="15631" width="10.5703125" customWidth="1"/>
    <col min="15632" max="15632" width="5.140625" customWidth="1"/>
    <col min="15633" max="15633" width="31.42578125" customWidth="1"/>
    <col min="15634" max="15634" width="13" customWidth="1"/>
    <col min="15635" max="15635" width="10.7109375" bestFit="1" customWidth="1"/>
    <col min="15636" max="15637" width="10.140625" customWidth="1"/>
    <col min="15638" max="15638" width="10.42578125" customWidth="1"/>
    <col min="15640" max="15640" width="9.7109375" bestFit="1" customWidth="1"/>
    <col min="15641" max="15641" width="11.5703125" customWidth="1"/>
    <col min="15642" max="15642" width="12.85546875" customWidth="1"/>
    <col min="15643" max="15643" width="14.28515625" customWidth="1"/>
    <col min="15644" max="15644" width="9.7109375" bestFit="1" customWidth="1"/>
    <col min="15647" max="15647" width="9.7109375" bestFit="1" customWidth="1"/>
    <col min="15873" max="15873" width="28.28515625" customWidth="1"/>
    <col min="15874" max="15874" width="12.5703125" customWidth="1"/>
    <col min="15875" max="15875" width="10.5703125" customWidth="1"/>
    <col min="15876" max="15876" width="9.7109375" customWidth="1"/>
    <col min="15877" max="15877" width="10" customWidth="1"/>
    <col min="15878" max="15879" width="9.7109375" customWidth="1"/>
    <col min="15880" max="15880" width="12.140625" customWidth="1"/>
    <col min="15881" max="15881" width="11" customWidth="1"/>
    <col min="15882" max="15882" width="10.7109375" bestFit="1" customWidth="1"/>
    <col min="15883" max="15884" width="10.5703125" customWidth="1"/>
    <col min="15885" max="15885" width="10" customWidth="1"/>
    <col min="15886" max="15887" width="10.5703125" customWidth="1"/>
    <col min="15888" max="15888" width="5.140625" customWidth="1"/>
    <col min="15889" max="15889" width="31.42578125" customWidth="1"/>
    <col min="15890" max="15890" width="13" customWidth="1"/>
    <col min="15891" max="15891" width="10.7109375" bestFit="1" customWidth="1"/>
    <col min="15892" max="15893" width="10.140625" customWidth="1"/>
    <col min="15894" max="15894" width="10.42578125" customWidth="1"/>
    <col min="15896" max="15896" width="9.7109375" bestFit="1" customWidth="1"/>
    <col min="15897" max="15897" width="11.5703125" customWidth="1"/>
    <col min="15898" max="15898" width="12.85546875" customWidth="1"/>
    <col min="15899" max="15899" width="14.28515625" customWidth="1"/>
    <col min="15900" max="15900" width="9.7109375" bestFit="1" customWidth="1"/>
    <col min="15903" max="15903" width="9.7109375" bestFit="1" customWidth="1"/>
    <col min="16129" max="16129" width="28.28515625" customWidth="1"/>
    <col min="16130" max="16130" width="12.5703125" customWidth="1"/>
    <col min="16131" max="16131" width="10.5703125" customWidth="1"/>
    <col min="16132" max="16132" width="9.7109375" customWidth="1"/>
    <col min="16133" max="16133" width="10" customWidth="1"/>
    <col min="16134" max="16135" width="9.7109375" customWidth="1"/>
    <col min="16136" max="16136" width="12.140625" customWidth="1"/>
    <col min="16137" max="16137" width="11" customWidth="1"/>
    <col min="16138" max="16138" width="10.7109375" bestFit="1" customWidth="1"/>
    <col min="16139" max="16140" width="10.5703125" customWidth="1"/>
    <col min="16141" max="16141" width="10" customWidth="1"/>
    <col min="16142" max="16143" width="10.5703125" customWidth="1"/>
    <col min="16144" max="16144" width="5.140625" customWidth="1"/>
    <col min="16145" max="16145" width="31.42578125" customWidth="1"/>
    <col min="16146" max="16146" width="13" customWidth="1"/>
    <col min="16147" max="16147" width="10.7109375" bestFit="1" customWidth="1"/>
    <col min="16148" max="16149" width="10.140625" customWidth="1"/>
    <col min="16150" max="16150" width="10.42578125" customWidth="1"/>
    <col min="16152" max="16152" width="9.7109375" bestFit="1" customWidth="1"/>
    <col min="16153" max="16153" width="11.5703125" customWidth="1"/>
    <col min="16154" max="16154" width="12.85546875" customWidth="1"/>
    <col min="16155" max="16155" width="14.28515625" customWidth="1"/>
    <col min="16156" max="16156" width="9.7109375" bestFit="1" customWidth="1"/>
    <col min="16159" max="16159" width="9.7109375" bestFit="1" customWidth="1"/>
  </cols>
  <sheetData>
    <row r="1" spans="1:32" ht="15.75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"/>
      <c r="AF1" s="2"/>
    </row>
    <row r="2" spans="1:32" ht="13.5" customHeight="1" x14ac:dyDescent="0.25">
      <c r="A2" s="3"/>
      <c r="B2" s="3"/>
      <c r="C2" s="3"/>
      <c r="D2" s="3"/>
      <c r="E2" s="3"/>
      <c r="F2" s="3"/>
      <c r="G2" s="3"/>
      <c r="H2" s="3"/>
      <c r="K2" s="3"/>
      <c r="L2" s="3"/>
      <c r="M2" s="3"/>
      <c r="N2" s="3"/>
    </row>
    <row r="3" spans="1:32" ht="15" customHeight="1" x14ac:dyDescent="0.25">
      <c r="A3" s="4" t="s">
        <v>2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</row>
    <row r="4" spans="1:32" ht="15" customHeight="1" thickBot="1" x14ac:dyDescent="0.3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7" t="s">
        <v>3</v>
      </c>
      <c r="P4" s="7"/>
    </row>
    <row r="5" spans="1:32" ht="14.25" customHeight="1" thickTop="1" x14ac:dyDescent="0.25">
      <c r="A5" s="8"/>
      <c r="B5" s="120" t="s">
        <v>4</v>
      </c>
      <c r="C5" s="121"/>
      <c r="D5" s="121"/>
      <c r="E5" s="121"/>
      <c r="F5" s="121"/>
      <c r="G5" s="121"/>
      <c r="H5" s="122"/>
      <c r="I5" s="123" t="s">
        <v>5</v>
      </c>
      <c r="J5" s="124"/>
      <c r="K5" s="124"/>
      <c r="L5" s="124"/>
      <c r="M5" s="124"/>
      <c r="N5" s="124"/>
      <c r="O5" s="125"/>
      <c r="P5" s="115"/>
      <c r="Q5" s="6"/>
    </row>
    <row r="6" spans="1:32" ht="23.25" customHeight="1" x14ac:dyDescent="0.25">
      <c r="A6" s="126" t="s">
        <v>8</v>
      </c>
      <c r="B6" s="128" t="s">
        <v>9</v>
      </c>
      <c r="C6" s="116" t="s">
        <v>10</v>
      </c>
      <c r="D6" s="116" t="s">
        <v>11</v>
      </c>
      <c r="E6" s="116" t="s">
        <v>12</v>
      </c>
      <c r="F6" s="116" t="s">
        <v>13</v>
      </c>
      <c r="G6" s="134" t="s">
        <v>14</v>
      </c>
      <c r="H6" s="137" t="s">
        <v>15</v>
      </c>
      <c r="I6" s="128" t="s">
        <v>16</v>
      </c>
      <c r="J6" s="116" t="s">
        <v>10</v>
      </c>
      <c r="K6" s="116" t="s">
        <v>11</v>
      </c>
      <c r="L6" s="116" t="s">
        <v>12</v>
      </c>
      <c r="M6" s="116" t="s">
        <v>13</v>
      </c>
      <c r="N6" s="116" t="s">
        <v>14</v>
      </c>
      <c r="O6" s="132" t="s">
        <v>15</v>
      </c>
      <c r="P6" s="10"/>
    </row>
    <row r="7" spans="1:32" ht="19.149999999999999" customHeight="1" x14ac:dyDescent="0.25">
      <c r="A7" s="126"/>
      <c r="B7" s="128"/>
      <c r="C7" s="117"/>
      <c r="D7" s="117"/>
      <c r="E7" s="130"/>
      <c r="F7" s="130"/>
      <c r="G7" s="135"/>
      <c r="H7" s="138"/>
      <c r="I7" s="128"/>
      <c r="J7" s="117"/>
      <c r="K7" s="117"/>
      <c r="L7" s="130"/>
      <c r="M7" s="130"/>
      <c r="N7" s="130"/>
      <c r="O7" s="132"/>
      <c r="P7" s="10"/>
    </row>
    <row r="8" spans="1:32" ht="17.25" customHeight="1" x14ac:dyDescent="0.25">
      <c r="A8" s="127"/>
      <c r="B8" s="129"/>
      <c r="C8" s="118"/>
      <c r="D8" s="118"/>
      <c r="E8" s="131"/>
      <c r="F8" s="131"/>
      <c r="G8" s="136"/>
      <c r="H8" s="139"/>
      <c r="I8" s="129"/>
      <c r="J8" s="118"/>
      <c r="K8" s="118"/>
      <c r="L8" s="131"/>
      <c r="M8" s="131"/>
      <c r="N8" s="131"/>
      <c r="O8" s="133"/>
      <c r="P8" s="10"/>
    </row>
    <row r="9" spans="1:32" ht="18.75" customHeight="1" x14ac:dyDescent="0.25">
      <c r="A9" s="11" t="s">
        <v>17</v>
      </c>
      <c r="B9" s="12">
        <f>SUM(B10:B14)</f>
        <v>56178.96</v>
      </c>
      <c r="C9" s="13" t="s">
        <v>18</v>
      </c>
      <c r="D9" s="13" t="s">
        <v>18</v>
      </c>
      <c r="E9" s="14" t="s">
        <v>18</v>
      </c>
      <c r="F9" s="14" t="s">
        <v>18</v>
      </c>
      <c r="G9" s="14" t="s">
        <v>18</v>
      </c>
      <c r="H9" s="15">
        <f>SUM(H15:H17)</f>
        <v>1360</v>
      </c>
      <c r="I9" s="16">
        <f>SUM(I10:I14)</f>
        <v>59666</v>
      </c>
      <c r="J9" s="13" t="s">
        <v>18</v>
      </c>
      <c r="K9" s="13" t="s">
        <v>18</v>
      </c>
      <c r="L9" s="14" t="s">
        <v>18</v>
      </c>
      <c r="M9" s="14" t="s">
        <v>18</v>
      </c>
      <c r="N9" s="14" t="s">
        <v>18</v>
      </c>
      <c r="O9" s="17">
        <f>SUM(O15:O17)</f>
        <v>1400</v>
      </c>
      <c r="P9" s="18"/>
    </row>
    <row r="10" spans="1:32" ht="18.75" customHeight="1" x14ac:dyDescent="0.25">
      <c r="A10" s="21" t="s">
        <v>19</v>
      </c>
      <c r="B10" s="22">
        <v>42291.96</v>
      </c>
      <c r="C10" s="23" t="s">
        <v>18</v>
      </c>
      <c r="D10" s="23" t="s">
        <v>18</v>
      </c>
      <c r="E10" s="24" t="s">
        <v>18</v>
      </c>
      <c r="F10" s="24" t="s">
        <v>18</v>
      </c>
      <c r="G10" s="24" t="s">
        <v>18</v>
      </c>
      <c r="H10" s="25" t="s">
        <v>18</v>
      </c>
      <c r="I10" s="22">
        <v>44700</v>
      </c>
      <c r="J10" s="23" t="s">
        <v>18</v>
      </c>
      <c r="K10" s="23" t="s">
        <v>18</v>
      </c>
      <c r="L10" s="24" t="s">
        <v>18</v>
      </c>
      <c r="M10" s="24" t="s">
        <v>18</v>
      </c>
      <c r="N10" s="24" t="s">
        <v>18</v>
      </c>
      <c r="O10" s="26" t="s">
        <v>18</v>
      </c>
      <c r="P10" s="27"/>
    </row>
    <row r="11" spans="1:32" ht="18.75" customHeight="1" x14ac:dyDescent="0.25">
      <c r="A11" s="21" t="s">
        <v>20</v>
      </c>
      <c r="B11" s="22">
        <v>8334</v>
      </c>
      <c r="C11" s="23" t="s">
        <v>18</v>
      </c>
      <c r="D11" s="23" t="s">
        <v>18</v>
      </c>
      <c r="E11" s="24" t="s">
        <v>18</v>
      </c>
      <c r="F11" s="24" t="s">
        <v>18</v>
      </c>
      <c r="G11" s="24" t="s">
        <v>18</v>
      </c>
      <c r="H11" s="25" t="s">
        <v>18</v>
      </c>
      <c r="I11" s="22">
        <v>8850</v>
      </c>
      <c r="J11" s="23" t="s">
        <v>18</v>
      </c>
      <c r="K11" s="23" t="s">
        <v>18</v>
      </c>
      <c r="L11" s="24" t="s">
        <v>18</v>
      </c>
      <c r="M11" s="24" t="s">
        <v>18</v>
      </c>
      <c r="N11" s="24" t="s">
        <v>18</v>
      </c>
      <c r="O11" s="26" t="s">
        <v>18</v>
      </c>
      <c r="P11" s="27"/>
    </row>
    <row r="12" spans="1:32" ht="18.75" customHeight="1" x14ac:dyDescent="0.25">
      <c r="A12" s="21" t="s">
        <v>21</v>
      </c>
      <c r="B12" s="22">
        <v>600</v>
      </c>
      <c r="C12" s="23" t="s">
        <v>18</v>
      </c>
      <c r="D12" s="23" t="s">
        <v>18</v>
      </c>
      <c r="E12" s="24" t="s">
        <v>18</v>
      </c>
      <c r="F12" s="24" t="s">
        <v>18</v>
      </c>
      <c r="G12" s="24" t="s">
        <v>18</v>
      </c>
      <c r="H12" s="25" t="s">
        <v>18</v>
      </c>
      <c r="I12" s="22">
        <v>1236</v>
      </c>
      <c r="J12" s="23" t="s">
        <v>18</v>
      </c>
      <c r="K12" s="23" t="s">
        <v>18</v>
      </c>
      <c r="L12" s="24" t="s">
        <v>18</v>
      </c>
      <c r="M12" s="24" t="s">
        <v>18</v>
      </c>
      <c r="N12" s="24" t="s">
        <v>18</v>
      </c>
      <c r="O12" s="26" t="s">
        <v>18</v>
      </c>
      <c r="P12" s="27"/>
    </row>
    <row r="13" spans="1:32" ht="18.75" customHeight="1" x14ac:dyDescent="0.25">
      <c r="A13" s="21" t="s">
        <v>22</v>
      </c>
      <c r="B13" s="22"/>
      <c r="C13" s="23" t="s">
        <v>18</v>
      </c>
      <c r="D13" s="23" t="s">
        <v>18</v>
      </c>
      <c r="E13" s="24" t="s">
        <v>18</v>
      </c>
      <c r="F13" s="24" t="s">
        <v>18</v>
      </c>
      <c r="G13" s="24" t="s">
        <v>18</v>
      </c>
      <c r="H13" s="25" t="s">
        <v>18</v>
      </c>
      <c r="I13" s="22"/>
      <c r="J13" s="23" t="s">
        <v>18</v>
      </c>
      <c r="K13" s="23" t="s">
        <v>18</v>
      </c>
      <c r="L13" s="24" t="s">
        <v>18</v>
      </c>
      <c r="M13" s="24" t="s">
        <v>18</v>
      </c>
      <c r="N13" s="24" t="s">
        <v>18</v>
      </c>
      <c r="O13" s="26" t="s">
        <v>18</v>
      </c>
      <c r="P13" s="27"/>
    </row>
    <row r="14" spans="1:32" ht="19.149999999999999" customHeight="1" x14ac:dyDescent="0.25">
      <c r="A14" s="30" t="s">
        <v>23</v>
      </c>
      <c r="B14" s="31">
        <f>SUM(B15:B17)</f>
        <v>4953</v>
      </c>
      <c r="C14" s="32" t="s">
        <v>18</v>
      </c>
      <c r="D14" s="32" t="s">
        <v>18</v>
      </c>
      <c r="E14" s="32" t="s">
        <v>18</v>
      </c>
      <c r="F14" s="32" t="s">
        <v>18</v>
      </c>
      <c r="G14" s="33" t="s">
        <v>18</v>
      </c>
      <c r="H14" s="34">
        <f>SUM(H15:H17)</f>
        <v>1360</v>
      </c>
      <c r="I14" s="31">
        <f>SUM(I15:I17)</f>
        <v>4880</v>
      </c>
      <c r="J14" s="32" t="s">
        <v>18</v>
      </c>
      <c r="K14" s="32" t="s">
        <v>18</v>
      </c>
      <c r="L14" s="32" t="s">
        <v>18</v>
      </c>
      <c r="M14" s="32" t="s">
        <v>18</v>
      </c>
      <c r="N14" s="32" t="s">
        <v>18</v>
      </c>
      <c r="O14" s="17">
        <f>SUM(O15:O17)</f>
        <v>1400</v>
      </c>
      <c r="P14" s="18"/>
    </row>
    <row r="15" spans="1:32" ht="19.149999999999999" customHeight="1" x14ac:dyDescent="0.25">
      <c r="A15" s="37" t="s">
        <v>24</v>
      </c>
      <c r="B15" s="38">
        <v>730</v>
      </c>
      <c r="C15" s="39" t="s">
        <v>18</v>
      </c>
      <c r="D15" s="39" t="s">
        <v>18</v>
      </c>
      <c r="E15" s="39" t="s">
        <v>18</v>
      </c>
      <c r="F15" s="39" t="s">
        <v>18</v>
      </c>
      <c r="G15" s="40" t="s">
        <v>18</v>
      </c>
      <c r="H15" s="41"/>
      <c r="I15" s="38">
        <v>730</v>
      </c>
      <c r="J15" s="39" t="s">
        <v>18</v>
      </c>
      <c r="K15" s="39" t="s">
        <v>18</v>
      </c>
      <c r="L15" s="39" t="s">
        <v>18</v>
      </c>
      <c r="M15" s="39" t="s">
        <v>18</v>
      </c>
      <c r="N15" s="39" t="s">
        <v>18</v>
      </c>
      <c r="O15" s="42"/>
      <c r="P15" s="43"/>
    </row>
    <row r="16" spans="1:32" ht="19.149999999999999" customHeight="1" x14ac:dyDescent="0.25">
      <c r="A16" s="37" t="s">
        <v>25</v>
      </c>
      <c r="B16" s="38">
        <v>2550</v>
      </c>
      <c r="C16" s="39" t="s">
        <v>18</v>
      </c>
      <c r="D16" s="39" t="s">
        <v>18</v>
      </c>
      <c r="E16" s="39" t="s">
        <v>18</v>
      </c>
      <c r="F16" s="39" t="s">
        <v>18</v>
      </c>
      <c r="G16" s="40" t="s">
        <v>18</v>
      </c>
      <c r="H16" s="41"/>
      <c r="I16" s="38">
        <v>2550</v>
      </c>
      <c r="J16" s="39" t="s">
        <v>18</v>
      </c>
      <c r="K16" s="39" t="s">
        <v>18</v>
      </c>
      <c r="L16" s="39" t="s">
        <v>18</v>
      </c>
      <c r="M16" s="39" t="s">
        <v>18</v>
      </c>
      <c r="N16" s="39" t="s">
        <v>18</v>
      </c>
      <c r="O16" s="42"/>
      <c r="P16" s="43"/>
    </row>
    <row r="17" spans="1:16" ht="19.149999999999999" customHeight="1" thickBot="1" x14ac:dyDescent="0.3">
      <c r="A17" s="46" t="s">
        <v>26</v>
      </c>
      <c r="B17" s="47">
        <v>1673</v>
      </c>
      <c r="C17" s="48" t="s">
        <v>18</v>
      </c>
      <c r="D17" s="48" t="s">
        <v>18</v>
      </c>
      <c r="E17" s="48" t="s">
        <v>18</v>
      </c>
      <c r="F17" s="48" t="s">
        <v>18</v>
      </c>
      <c r="G17" s="49" t="s">
        <v>18</v>
      </c>
      <c r="H17" s="50">
        <v>1360</v>
      </c>
      <c r="I17" s="47">
        <v>1600</v>
      </c>
      <c r="J17" s="48" t="s">
        <v>18</v>
      </c>
      <c r="K17" s="48" t="s">
        <v>18</v>
      </c>
      <c r="L17" s="48" t="s">
        <v>18</v>
      </c>
      <c r="M17" s="48" t="s">
        <v>18</v>
      </c>
      <c r="N17" s="48" t="s">
        <v>18</v>
      </c>
      <c r="O17" s="51">
        <v>1400</v>
      </c>
      <c r="P17" s="43"/>
    </row>
    <row r="18" spans="1:16" ht="19.149999999999999" customHeight="1" thickTop="1" x14ac:dyDescent="0.25">
      <c r="A18" s="11" t="s">
        <v>27</v>
      </c>
      <c r="B18" s="32">
        <f t="shared" ref="B18:O18" si="0">SUM(B19+B23+B26+B27+B28+B29+B30+B31+B32)</f>
        <v>54442.928</v>
      </c>
      <c r="C18" s="32">
        <f t="shared" si="0"/>
        <v>40555.828000000001</v>
      </c>
      <c r="D18" s="32">
        <f t="shared" si="0"/>
        <v>8334.0999999999985</v>
      </c>
      <c r="E18" s="32">
        <f t="shared" si="0"/>
        <v>4953</v>
      </c>
      <c r="F18" s="32">
        <f t="shared" si="0"/>
        <v>600</v>
      </c>
      <c r="G18" s="54">
        <f t="shared" si="0"/>
        <v>0</v>
      </c>
      <c r="H18" s="31">
        <f t="shared" si="0"/>
        <v>608</v>
      </c>
      <c r="I18" s="31">
        <f t="shared" si="0"/>
        <v>59665.81</v>
      </c>
      <c r="J18" s="31">
        <f t="shared" si="0"/>
        <v>44700</v>
      </c>
      <c r="K18" s="31">
        <f t="shared" si="0"/>
        <v>8849.51</v>
      </c>
      <c r="L18" s="31">
        <f t="shared" si="0"/>
        <v>4880.3</v>
      </c>
      <c r="M18" s="31">
        <f t="shared" si="0"/>
        <v>1236</v>
      </c>
      <c r="N18" s="31">
        <f t="shared" si="0"/>
        <v>0</v>
      </c>
      <c r="O18" s="55">
        <f t="shared" si="0"/>
        <v>650</v>
      </c>
      <c r="P18" s="18"/>
    </row>
    <row r="19" spans="1:16" ht="19.149999999999999" customHeight="1" x14ac:dyDescent="0.25">
      <c r="A19" s="30" t="s">
        <v>28</v>
      </c>
      <c r="B19" s="31">
        <f t="shared" ref="B19:O19" si="1">SUM(B20:B22)</f>
        <v>6256.0889999999999</v>
      </c>
      <c r="C19" s="32">
        <f t="shared" si="1"/>
        <v>681.08900000000006</v>
      </c>
      <c r="D19" s="32">
        <f t="shared" si="1"/>
        <v>2325</v>
      </c>
      <c r="E19" s="32">
        <f t="shared" si="1"/>
        <v>2950</v>
      </c>
      <c r="F19" s="32">
        <f t="shared" si="1"/>
        <v>300</v>
      </c>
      <c r="G19" s="33">
        <f t="shared" si="1"/>
        <v>0</v>
      </c>
      <c r="H19" s="34">
        <f t="shared" si="1"/>
        <v>182</v>
      </c>
      <c r="I19" s="31">
        <f t="shared" si="1"/>
        <v>6364.9</v>
      </c>
      <c r="J19" s="32">
        <f t="shared" si="1"/>
        <v>960</v>
      </c>
      <c r="K19" s="32">
        <f t="shared" si="1"/>
        <v>2434.9</v>
      </c>
      <c r="L19" s="32">
        <f t="shared" si="1"/>
        <v>2970</v>
      </c>
      <c r="M19" s="32">
        <f t="shared" si="1"/>
        <v>0</v>
      </c>
      <c r="N19" s="32">
        <f t="shared" si="1"/>
        <v>0</v>
      </c>
      <c r="O19" s="17">
        <f t="shared" si="1"/>
        <v>200</v>
      </c>
      <c r="P19" s="18"/>
    </row>
    <row r="20" spans="1:16" ht="19.149999999999999" customHeight="1" x14ac:dyDescent="0.25">
      <c r="A20" s="37" t="s">
        <v>29</v>
      </c>
      <c r="B20" s="56">
        <f>C20+D20+E20+F20+G20</f>
        <v>1368.0889999999999</v>
      </c>
      <c r="C20" s="57">
        <v>681.08900000000006</v>
      </c>
      <c r="D20" s="57">
        <v>387</v>
      </c>
      <c r="E20" s="57">
        <v>100</v>
      </c>
      <c r="F20" s="57">
        <v>200</v>
      </c>
      <c r="G20" s="57"/>
      <c r="H20" s="41">
        <v>12</v>
      </c>
      <c r="I20" s="56">
        <f>J20+K20+L20+M20+N20</f>
        <v>1465</v>
      </c>
      <c r="J20" s="57">
        <v>960</v>
      </c>
      <c r="K20" s="57">
        <v>400</v>
      </c>
      <c r="L20" s="57">
        <f>1.05*E20</f>
        <v>105</v>
      </c>
      <c r="M20" s="57"/>
      <c r="N20" s="57"/>
      <c r="O20" s="42">
        <v>20</v>
      </c>
      <c r="P20" s="43"/>
    </row>
    <row r="21" spans="1:16" ht="19.149999999999999" customHeight="1" x14ac:dyDescent="0.25">
      <c r="A21" s="37" t="s">
        <v>30</v>
      </c>
      <c r="B21" s="56">
        <f>C21+D21+E21+F21+G21</f>
        <v>2550</v>
      </c>
      <c r="C21" s="57"/>
      <c r="D21" s="57"/>
      <c r="E21" s="57">
        <v>2550</v>
      </c>
      <c r="F21" s="57"/>
      <c r="G21" s="57"/>
      <c r="H21" s="41"/>
      <c r="I21" s="56">
        <f>J21+K21+L21+M21+N21</f>
        <v>2550</v>
      </c>
      <c r="J21" s="57"/>
      <c r="K21" s="57"/>
      <c r="L21" s="57">
        <v>2550</v>
      </c>
      <c r="M21" s="57"/>
      <c r="N21" s="57"/>
      <c r="O21" s="42"/>
      <c r="P21" s="43"/>
    </row>
    <row r="22" spans="1:16" ht="19.149999999999999" customHeight="1" x14ac:dyDescent="0.25">
      <c r="A22" s="37" t="s">
        <v>31</v>
      </c>
      <c r="B22" s="56">
        <f>C22+D22+E22+F22+G22</f>
        <v>2338</v>
      </c>
      <c r="C22" s="57"/>
      <c r="D22" s="57">
        <v>1938</v>
      </c>
      <c r="E22" s="57">
        <v>300</v>
      </c>
      <c r="F22" s="57">
        <v>100</v>
      </c>
      <c r="G22" s="57"/>
      <c r="H22" s="41">
        <v>170</v>
      </c>
      <c r="I22" s="56">
        <f>J22+K22+L22+M22+N22</f>
        <v>2349.9</v>
      </c>
      <c r="J22" s="57">
        <f>1.05*C22</f>
        <v>0</v>
      </c>
      <c r="K22" s="57">
        <f>1.05*D22</f>
        <v>2034.9</v>
      </c>
      <c r="L22" s="57">
        <f>1.05*E22</f>
        <v>315</v>
      </c>
      <c r="M22" s="57"/>
      <c r="N22" s="57"/>
      <c r="O22" s="42">
        <v>180</v>
      </c>
      <c r="P22" s="43"/>
    </row>
    <row r="23" spans="1:16" ht="19.149999999999999" customHeight="1" x14ac:dyDescent="0.25">
      <c r="A23" s="30" t="s">
        <v>32</v>
      </c>
      <c r="B23" s="31">
        <f t="shared" ref="B23:O23" si="2">SUM(B24:B25)</f>
        <v>4768</v>
      </c>
      <c r="C23" s="32">
        <f t="shared" si="2"/>
        <v>900</v>
      </c>
      <c r="D23" s="32">
        <f t="shared" si="2"/>
        <v>2068</v>
      </c>
      <c r="E23" s="32">
        <f t="shared" si="2"/>
        <v>1700</v>
      </c>
      <c r="F23" s="32">
        <f t="shared" si="2"/>
        <v>100</v>
      </c>
      <c r="G23" s="33">
        <f t="shared" si="2"/>
        <v>0</v>
      </c>
      <c r="H23" s="34">
        <f t="shared" si="2"/>
        <v>90</v>
      </c>
      <c r="I23" s="31">
        <f t="shared" si="2"/>
        <v>5982</v>
      </c>
      <c r="J23" s="32">
        <f t="shared" si="2"/>
        <v>900</v>
      </c>
      <c r="K23" s="32">
        <f t="shared" si="2"/>
        <v>2197</v>
      </c>
      <c r="L23" s="32">
        <f t="shared" si="2"/>
        <v>1785</v>
      </c>
      <c r="M23" s="32">
        <f t="shared" si="2"/>
        <v>1100</v>
      </c>
      <c r="N23" s="32">
        <f t="shared" si="2"/>
        <v>0</v>
      </c>
      <c r="O23" s="17">
        <f t="shared" si="2"/>
        <v>90</v>
      </c>
      <c r="P23" s="18"/>
    </row>
    <row r="24" spans="1:16" ht="19.149999999999999" customHeight="1" x14ac:dyDescent="0.25">
      <c r="A24" s="37" t="s">
        <v>33</v>
      </c>
      <c r="B24" s="56">
        <f t="shared" ref="B24:B32" si="3">C24+D24+E24+F24+G24</f>
        <v>418</v>
      </c>
      <c r="C24" s="57"/>
      <c r="D24" s="57">
        <v>418</v>
      </c>
      <c r="E24" s="57"/>
      <c r="F24" s="57"/>
      <c r="G24" s="57"/>
      <c r="H24" s="41"/>
      <c r="I24" s="56">
        <f t="shared" ref="I24:I32" si="4">J24+K24+L24+M24+N24</f>
        <v>450</v>
      </c>
      <c r="J24" s="57"/>
      <c r="K24" s="57">
        <v>450</v>
      </c>
      <c r="L24" s="57"/>
      <c r="M24" s="57"/>
      <c r="N24" s="57"/>
      <c r="O24" s="42"/>
      <c r="P24" s="43"/>
    </row>
    <row r="25" spans="1:16" ht="19.149999999999999" customHeight="1" x14ac:dyDescent="0.25">
      <c r="A25" s="37" t="s">
        <v>34</v>
      </c>
      <c r="B25" s="56">
        <f t="shared" si="3"/>
        <v>4350</v>
      </c>
      <c r="C25" s="57">
        <v>900</v>
      </c>
      <c r="D25" s="57">
        <v>1650</v>
      </c>
      <c r="E25" s="57">
        <v>1700</v>
      </c>
      <c r="F25" s="57">
        <v>100</v>
      </c>
      <c r="G25" s="57"/>
      <c r="H25" s="41">
        <v>90</v>
      </c>
      <c r="I25" s="56">
        <f t="shared" si="4"/>
        <v>5532</v>
      </c>
      <c r="J25" s="57">
        <v>900</v>
      </c>
      <c r="K25" s="57">
        <v>1747</v>
      </c>
      <c r="L25" s="57">
        <f>1.05*E25</f>
        <v>1785</v>
      </c>
      <c r="M25" s="57">
        <v>1100</v>
      </c>
      <c r="N25" s="57"/>
      <c r="O25" s="42">
        <v>90</v>
      </c>
      <c r="P25" s="43"/>
    </row>
    <row r="26" spans="1:16" ht="19.149999999999999" customHeight="1" x14ac:dyDescent="0.25">
      <c r="A26" s="30" t="s">
        <v>35</v>
      </c>
      <c r="B26" s="56">
        <f t="shared" si="3"/>
        <v>30477.283000000003</v>
      </c>
      <c r="C26" s="59">
        <v>28411.525000000001</v>
      </c>
      <c r="D26" s="57">
        <v>1992.758</v>
      </c>
      <c r="E26" s="57">
        <v>73</v>
      </c>
      <c r="F26" s="57"/>
      <c r="G26" s="57"/>
      <c r="H26" s="60">
        <v>243</v>
      </c>
      <c r="I26" s="56">
        <f t="shared" si="4"/>
        <v>33622.3338</v>
      </c>
      <c r="J26" s="61">
        <v>31250</v>
      </c>
      <c r="K26" s="56">
        <f>1.1*D26</f>
        <v>2192.0338000000002</v>
      </c>
      <c r="L26" s="56">
        <f>1.1*E26</f>
        <v>80.300000000000011</v>
      </c>
      <c r="M26" s="57">
        <v>100</v>
      </c>
      <c r="N26" s="57"/>
      <c r="O26" s="62">
        <v>250</v>
      </c>
      <c r="P26" s="63"/>
    </row>
    <row r="27" spans="1:16" ht="19.149999999999999" customHeight="1" x14ac:dyDescent="0.25">
      <c r="A27" s="64" t="s">
        <v>36</v>
      </c>
      <c r="B27" s="56">
        <f t="shared" si="3"/>
        <v>11035.556</v>
      </c>
      <c r="C27" s="59">
        <v>10313.214</v>
      </c>
      <c r="D27" s="57">
        <v>722.34199999999998</v>
      </c>
      <c r="E27" s="57"/>
      <c r="F27" s="57"/>
      <c r="G27" s="57"/>
      <c r="H27" s="60">
        <v>48</v>
      </c>
      <c r="I27" s="56">
        <f t="shared" si="4"/>
        <v>12170.5762</v>
      </c>
      <c r="J27" s="61">
        <v>11340</v>
      </c>
      <c r="K27" s="56">
        <f>1.1*D27</f>
        <v>794.57620000000009</v>
      </c>
      <c r="L27" s="57"/>
      <c r="M27" s="57">
        <v>36</v>
      </c>
      <c r="N27" s="57"/>
      <c r="O27" s="62">
        <v>50</v>
      </c>
      <c r="P27" s="63"/>
    </row>
    <row r="28" spans="1:16" ht="19.149999999999999" customHeight="1" x14ac:dyDescent="0.25">
      <c r="A28" s="30" t="s">
        <v>37</v>
      </c>
      <c r="B28" s="56">
        <f t="shared" si="3"/>
        <v>0</v>
      </c>
      <c r="C28" s="59"/>
      <c r="D28" s="59"/>
      <c r="E28" s="59"/>
      <c r="F28" s="59"/>
      <c r="G28" s="59"/>
      <c r="H28" s="60">
        <v>45</v>
      </c>
      <c r="I28" s="56">
        <f t="shared" si="4"/>
        <v>0</v>
      </c>
      <c r="J28" s="59"/>
      <c r="K28" s="57"/>
      <c r="L28" s="57"/>
      <c r="M28" s="57"/>
      <c r="N28" s="57"/>
      <c r="O28" s="62">
        <v>45</v>
      </c>
      <c r="P28" s="63"/>
    </row>
    <row r="29" spans="1:16" ht="19.149999999999999" customHeight="1" x14ac:dyDescent="0.25">
      <c r="A29" s="30" t="s">
        <v>38</v>
      </c>
      <c r="B29" s="56">
        <f t="shared" si="3"/>
        <v>315</v>
      </c>
      <c r="C29" s="59"/>
      <c r="D29" s="59">
        <v>315</v>
      </c>
      <c r="E29" s="59"/>
      <c r="F29" s="59"/>
      <c r="G29" s="59"/>
      <c r="H29" s="60"/>
      <c r="I29" s="56">
        <f t="shared" si="4"/>
        <v>314</v>
      </c>
      <c r="J29" s="59"/>
      <c r="K29" s="57">
        <v>314</v>
      </c>
      <c r="L29" s="57"/>
      <c r="M29" s="57"/>
      <c r="N29" s="57"/>
      <c r="O29" s="62"/>
      <c r="P29" s="63"/>
    </row>
    <row r="30" spans="1:16" ht="19.149999999999999" customHeight="1" x14ac:dyDescent="0.25">
      <c r="A30" s="66" t="s">
        <v>39</v>
      </c>
      <c r="B30" s="56">
        <f t="shared" si="3"/>
        <v>706</v>
      </c>
      <c r="C30" s="67"/>
      <c r="D30" s="67">
        <v>706</v>
      </c>
      <c r="E30" s="67"/>
      <c r="F30" s="67"/>
      <c r="G30" s="67"/>
      <c r="H30" s="68"/>
      <c r="I30" s="56">
        <f t="shared" si="4"/>
        <v>706</v>
      </c>
      <c r="J30" s="67"/>
      <c r="K30" s="69">
        <v>706</v>
      </c>
      <c r="L30" s="70"/>
      <c r="M30" s="70"/>
      <c r="N30" s="70"/>
      <c r="O30" s="71"/>
      <c r="P30" s="63"/>
    </row>
    <row r="31" spans="1:16" ht="19.149999999999999" customHeight="1" x14ac:dyDescent="0.25">
      <c r="A31" s="66" t="s">
        <v>40</v>
      </c>
      <c r="B31" s="56">
        <f t="shared" si="3"/>
        <v>0</v>
      </c>
      <c r="C31" s="67"/>
      <c r="D31" s="67"/>
      <c r="E31" s="67"/>
      <c r="F31" s="67"/>
      <c r="G31" s="67"/>
      <c r="H31" s="68"/>
      <c r="I31" s="56">
        <f t="shared" si="4"/>
        <v>0</v>
      </c>
      <c r="J31" s="67"/>
      <c r="K31" s="69"/>
      <c r="L31" s="70"/>
      <c r="M31" s="70"/>
      <c r="N31" s="70"/>
      <c r="O31" s="71"/>
      <c r="P31" s="63"/>
    </row>
    <row r="32" spans="1:16" ht="19.149999999999999" customHeight="1" thickBot="1" x14ac:dyDescent="0.3">
      <c r="A32" s="74" t="s">
        <v>41</v>
      </c>
      <c r="B32" s="56">
        <f t="shared" si="3"/>
        <v>885</v>
      </c>
      <c r="C32" s="67">
        <v>250</v>
      </c>
      <c r="D32" s="67">
        <v>205</v>
      </c>
      <c r="E32" s="67">
        <v>230</v>
      </c>
      <c r="F32" s="67">
        <v>200</v>
      </c>
      <c r="G32" s="67"/>
      <c r="H32" s="75"/>
      <c r="I32" s="76">
        <f t="shared" si="4"/>
        <v>506</v>
      </c>
      <c r="J32" s="77">
        <v>250</v>
      </c>
      <c r="K32" s="77">
        <v>211</v>
      </c>
      <c r="L32" s="78">
        <v>45</v>
      </c>
      <c r="M32" s="78"/>
      <c r="N32" s="78"/>
      <c r="O32" s="79">
        <v>15</v>
      </c>
      <c r="P32" s="63"/>
    </row>
    <row r="33" spans="1:16" ht="19.149999999999999" customHeight="1" thickTop="1" thickBot="1" x14ac:dyDescent="0.3">
      <c r="A33" s="74" t="s">
        <v>42</v>
      </c>
      <c r="B33" s="82">
        <f>SUM(B9-B18)</f>
        <v>1736.0319999999992</v>
      </c>
      <c r="C33" s="83" t="s">
        <v>18</v>
      </c>
      <c r="D33" s="83" t="s">
        <v>18</v>
      </c>
      <c r="E33" s="84" t="s">
        <v>18</v>
      </c>
      <c r="F33" s="84" t="s">
        <v>18</v>
      </c>
      <c r="G33" s="85" t="s">
        <v>18</v>
      </c>
      <c r="H33" s="86">
        <f>SUM(H9-H18)</f>
        <v>752</v>
      </c>
      <c r="I33" s="87">
        <f>SUM(I9-I18)</f>
        <v>0.19000000000232831</v>
      </c>
      <c r="J33" s="88" t="s">
        <v>18</v>
      </c>
      <c r="K33" s="88" t="s">
        <v>18</v>
      </c>
      <c r="L33" s="89" t="s">
        <v>18</v>
      </c>
      <c r="M33" s="89" t="s">
        <v>18</v>
      </c>
      <c r="N33" s="89" t="s">
        <v>18</v>
      </c>
      <c r="O33" s="90">
        <f>SUM(O9-O18)</f>
        <v>750</v>
      </c>
      <c r="P33" s="18"/>
    </row>
    <row r="34" spans="1:16" ht="19.149999999999999" customHeight="1" thickTop="1" x14ac:dyDescent="0.2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2.75" customHeight="1" x14ac:dyDescent="0.25">
      <c r="A35" s="96" t="s">
        <v>43</v>
      </c>
      <c r="B35" s="97" t="s">
        <v>44</v>
      </c>
      <c r="C35" s="98"/>
      <c r="D35" s="98"/>
      <c r="E35" s="98"/>
      <c r="F35" s="98"/>
      <c r="G35" s="98"/>
      <c r="H35" s="99"/>
      <c r="I35" s="99"/>
      <c r="J35" s="98"/>
      <c r="K35" s="98"/>
      <c r="L35" s="98"/>
      <c r="M35" s="98"/>
      <c r="N35" s="98"/>
      <c r="O35" s="99"/>
      <c r="P35" s="99"/>
    </row>
    <row r="36" spans="1:16" ht="12.75" customHeight="1" x14ac:dyDescent="0.25">
      <c r="A36" s="96"/>
      <c r="B36" s="97" t="s">
        <v>45</v>
      </c>
      <c r="C36" s="98"/>
      <c r="D36" s="98"/>
      <c r="E36" s="98"/>
      <c r="F36" s="98"/>
      <c r="G36" s="98"/>
      <c r="H36" s="99"/>
      <c r="I36" s="99"/>
      <c r="J36" s="98"/>
      <c r="K36" s="98"/>
      <c r="L36" s="98"/>
      <c r="M36" s="98"/>
      <c r="N36" s="98"/>
      <c r="O36" s="99"/>
      <c r="P36" s="99"/>
    </row>
    <row r="37" spans="1:16" ht="12.75" customHeight="1" x14ac:dyDescent="0.25">
      <c r="A37" s="96"/>
      <c r="B37" s="97" t="s">
        <v>46</v>
      </c>
      <c r="C37" s="98"/>
      <c r="D37" s="98"/>
      <c r="E37" s="98"/>
      <c r="F37" s="98"/>
      <c r="G37" s="98"/>
      <c r="H37" s="99"/>
      <c r="I37" s="99"/>
      <c r="J37" s="98"/>
      <c r="K37" s="98"/>
      <c r="L37" s="98"/>
      <c r="M37" s="98"/>
      <c r="N37" s="98"/>
      <c r="O37" s="99"/>
      <c r="P37" s="99"/>
    </row>
    <row r="38" spans="1:16" ht="12.75" customHeight="1" x14ac:dyDescent="0.25">
      <c r="A38" s="96"/>
      <c r="B38" s="97"/>
      <c r="C38" s="98"/>
      <c r="D38" s="98"/>
      <c r="E38" s="98"/>
      <c r="F38" s="98"/>
      <c r="G38" s="98"/>
      <c r="H38" s="99"/>
      <c r="I38" s="99"/>
      <c r="J38" s="98"/>
      <c r="K38" s="98"/>
      <c r="L38" s="98"/>
      <c r="M38" s="98"/>
      <c r="N38" s="98"/>
      <c r="O38" s="99"/>
      <c r="P38" s="99"/>
    </row>
    <row r="39" spans="1:16" x14ac:dyDescent="0.25">
      <c r="A39" s="100"/>
    </row>
    <row r="40" spans="1:16" x14ac:dyDescent="0.25">
      <c r="A40" s="101" t="s">
        <v>47</v>
      </c>
      <c r="B40" s="102">
        <v>43724</v>
      </c>
      <c r="C40" s="4"/>
      <c r="D40" s="4"/>
      <c r="E40" s="4"/>
      <c r="F40" s="4"/>
      <c r="G40" s="103" t="s">
        <v>48</v>
      </c>
      <c r="H40" s="5"/>
      <c r="I40" s="6"/>
      <c r="J40" s="6"/>
      <c r="K40" s="6"/>
      <c r="L40" s="6"/>
      <c r="M40" s="6"/>
      <c r="N40" s="6"/>
    </row>
    <row r="41" spans="1:16" x14ac:dyDescent="0.25">
      <c r="A41" s="105" t="s">
        <v>49</v>
      </c>
      <c r="B41" s="106" t="s">
        <v>50</v>
      </c>
      <c r="C41" s="107"/>
      <c r="D41" s="107"/>
      <c r="E41" s="107"/>
      <c r="F41" s="107"/>
      <c r="G41" s="108" t="s">
        <v>54</v>
      </c>
      <c r="H41" s="3"/>
      <c r="K41" s="3" t="s">
        <v>51</v>
      </c>
      <c r="L41" s="3"/>
      <c r="M41" s="3"/>
      <c r="N41" s="3"/>
    </row>
    <row r="42" spans="1:16" x14ac:dyDescent="0.25">
      <c r="A42" s="109" t="s">
        <v>52</v>
      </c>
      <c r="B42" s="110">
        <v>235361223</v>
      </c>
      <c r="C42" s="107"/>
      <c r="D42" s="107"/>
      <c r="E42" s="107"/>
      <c r="F42" s="107"/>
      <c r="G42" s="111" t="s">
        <v>53</v>
      </c>
      <c r="H42" s="3"/>
    </row>
    <row r="49" ht="19.899999999999999" customHeight="1" x14ac:dyDescent="0.25"/>
    <row r="50" ht="19.899999999999999" customHeight="1" x14ac:dyDescent="0.25"/>
    <row r="51" ht="19.899999999999999" customHeight="1" x14ac:dyDescent="0.25"/>
    <row r="52" ht="19.899999999999999" customHeight="1" x14ac:dyDescent="0.25"/>
    <row r="53" ht="19.899999999999999" customHeight="1" x14ac:dyDescent="0.25"/>
    <row r="82" spans="1:14" ht="13.7" customHeight="1" x14ac:dyDescent="0.25"/>
    <row r="85" spans="1:14" x14ac:dyDescent="0.25">
      <c r="A85" s="113"/>
      <c r="B85" s="113"/>
      <c r="C85" s="113"/>
      <c r="D85" s="113"/>
      <c r="E85" s="113"/>
      <c r="F85" s="113"/>
      <c r="G85" s="113"/>
      <c r="H85" s="113"/>
      <c r="I85" s="114"/>
      <c r="J85" s="114"/>
      <c r="K85" s="114"/>
      <c r="L85" s="114"/>
      <c r="M85" s="114"/>
      <c r="N85" s="114"/>
    </row>
  </sheetData>
  <mergeCells count="18">
    <mergeCell ref="H6:H8"/>
    <mergeCell ref="I6:I8"/>
    <mergeCell ref="J6:J8"/>
    <mergeCell ref="K6:K8"/>
    <mergeCell ref="A1:O1"/>
    <mergeCell ref="B5:H5"/>
    <mergeCell ref="I5:O5"/>
    <mergeCell ref="A6:A8"/>
    <mergeCell ref="B6:B8"/>
    <mergeCell ref="C6:C8"/>
    <mergeCell ref="D6:D8"/>
    <mergeCell ref="E6:E8"/>
    <mergeCell ref="L6:L8"/>
    <mergeCell ref="M6:M8"/>
    <mergeCell ref="N6:N8"/>
    <mergeCell ref="O6:O8"/>
    <mergeCell ref="F6:F8"/>
    <mergeCell ref="G6:G8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78" zoomScaleNormal="78" workbookViewId="0">
      <selection activeCell="A35" sqref="A35:M43"/>
    </sheetView>
  </sheetViews>
  <sheetFormatPr defaultRowHeight="15" x14ac:dyDescent="0.25"/>
  <cols>
    <col min="1" max="1" width="27.7109375" customWidth="1"/>
    <col min="2" max="2" width="12" customWidth="1"/>
    <col min="3" max="5" width="11.28515625" customWidth="1"/>
    <col min="8" max="8" width="10.140625" customWidth="1"/>
    <col min="9" max="9" width="13.5703125" customWidth="1"/>
    <col min="10" max="12" width="11.28515625" customWidth="1"/>
    <col min="15" max="15" width="11.140625" customWidth="1"/>
  </cols>
  <sheetData>
    <row r="1" spans="1:15" ht="15.75" x14ac:dyDescent="0.25">
      <c r="A1" s="119" t="s">
        <v>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x14ac:dyDescent="0.25">
      <c r="A2" s="3"/>
    </row>
    <row r="3" spans="1:15" x14ac:dyDescent="0.25">
      <c r="A3" s="4" t="s">
        <v>2</v>
      </c>
    </row>
    <row r="4" spans="1:15" ht="15.75" thickBot="1" x14ac:dyDescent="0.3">
      <c r="A4" s="5"/>
      <c r="O4" s="7" t="s">
        <v>3</v>
      </c>
    </row>
    <row r="5" spans="1:15" ht="15.75" thickTop="1" x14ac:dyDescent="0.25">
      <c r="A5" s="9"/>
      <c r="B5" s="145" t="s">
        <v>6</v>
      </c>
      <c r="C5" s="124"/>
      <c r="D5" s="124"/>
      <c r="E5" s="124"/>
      <c r="F5" s="124"/>
      <c r="G5" s="124"/>
      <c r="H5" s="125"/>
      <c r="I5" s="123" t="s">
        <v>7</v>
      </c>
      <c r="J5" s="124"/>
      <c r="K5" s="124"/>
      <c r="L5" s="124"/>
      <c r="M5" s="124"/>
      <c r="N5" s="124"/>
      <c r="O5" s="125"/>
    </row>
    <row r="6" spans="1:15" x14ac:dyDescent="0.25">
      <c r="A6" s="141" t="s">
        <v>8</v>
      </c>
      <c r="B6" s="143" t="s">
        <v>16</v>
      </c>
      <c r="C6" s="116" t="s">
        <v>10</v>
      </c>
      <c r="D6" s="116" t="s">
        <v>11</v>
      </c>
      <c r="E6" s="116" t="s">
        <v>12</v>
      </c>
      <c r="F6" s="116" t="s">
        <v>13</v>
      </c>
      <c r="G6" s="116" t="s">
        <v>14</v>
      </c>
      <c r="H6" s="132" t="s">
        <v>15</v>
      </c>
      <c r="I6" s="128" t="s">
        <v>16</v>
      </c>
      <c r="J6" s="116" t="s">
        <v>10</v>
      </c>
      <c r="K6" s="116" t="s">
        <v>11</v>
      </c>
      <c r="L6" s="116" t="s">
        <v>12</v>
      </c>
      <c r="M6" s="116" t="s">
        <v>13</v>
      </c>
      <c r="N6" s="116" t="s">
        <v>14</v>
      </c>
      <c r="O6" s="132" t="s">
        <v>15</v>
      </c>
    </row>
    <row r="7" spans="1:15" x14ac:dyDescent="0.25">
      <c r="A7" s="141"/>
      <c r="B7" s="143"/>
      <c r="C7" s="117"/>
      <c r="D7" s="117"/>
      <c r="E7" s="130"/>
      <c r="F7" s="130"/>
      <c r="G7" s="130"/>
      <c r="H7" s="132"/>
      <c r="I7" s="128"/>
      <c r="J7" s="117"/>
      <c r="K7" s="117"/>
      <c r="L7" s="130"/>
      <c r="M7" s="130"/>
      <c r="N7" s="130"/>
      <c r="O7" s="132"/>
    </row>
    <row r="8" spans="1:15" ht="24.6" customHeight="1" x14ac:dyDescent="0.25">
      <c r="A8" s="142"/>
      <c r="B8" s="144"/>
      <c r="C8" s="118"/>
      <c r="D8" s="118"/>
      <c r="E8" s="131"/>
      <c r="F8" s="131"/>
      <c r="G8" s="131"/>
      <c r="H8" s="133"/>
      <c r="I8" s="129"/>
      <c r="J8" s="118"/>
      <c r="K8" s="118"/>
      <c r="L8" s="131"/>
      <c r="M8" s="131"/>
      <c r="N8" s="131"/>
      <c r="O8" s="133"/>
    </row>
    <row r="9" spans="1:15" x14ac:dyDescent="0.25">
      <c r="A9" s="19" t="s">
        <v>17</v>
      </c>
      <c r="B9" s="20">
        <f>SUM(B10:B14)</f>
        <v>60025</v>
      </c>
      <c r="C9" s="13" t="s">
        <v>18</v>
      </c>
      <c r="D9" s="13" t="s">
        <v>18</v>
      </c>
      <c r="E9" s="14" t="s">
        <v>18</v>
      </c>
      <c r="F9" s="14" t="s">
        <v>18</v>
      </c>
      <c r="G9" s="14" t="s">
        <v>18</v>
      </c>
      <c r="H9" s="17">
        <f>SUM(H15:H17)</f>
        <v>1400</v>
      </c>
      <c r="I9" s="16">
        <f>SUM(I10:I14)</f>
        <v>60040</v>
      </c>
      <c r="J9" s="13" t="s">
        <v>18</v>
      </c>
      <c r="K9" s="13" t="s">
        <v>18</v>
      </c>
      <c r="L9" s="14" t="s">
        <v>18</v>
      </c>
      <c r="M9" s="14" t="s">
        <v>18</v>
      </c>
      <c r="N9" s="14" t="s">
        <v>18</v>
      </c>
      <c r="O9" s="17">
        <f>SUM(O15:O17)</f>
        <v>1400</v>
      </c>
    </row>
    <row r="10" spans="1:15" x14ac:dyDescent="0.25">
      <c r="A10" s="28" t="s">
        <v>19</v>
      </c>
      <c r="B10" s="29">
        <v>45765</v>
      </c>
      <c r="C10" s="23" t="s">
        <v>18</v>
      </c>
      <c r="D10" s="23" t="s">
        <v>18</v>
      </c>
      <c r="E10" s="24" t="s">
        <v>18</v>
      </c>
      <c r="F10" s="24" t="s">
        <v>18</v>
      </c>
      <c r="G10" s="24" t="s">
        <v>18</v>
      </c>
      <c r="H10" s="26" t="s">
        <v>18</v>
      </c>
      <c r="I10" s="22">
        <v>45780</v>
      </c>
      <c r="J10" s="23" t="s">
        <v>18</v>
      </c>
      <c r="K10" s="23" t="s">
        <v>18</v>
      </c>
      <c r="L10" s="24" t="s">
        <v>18</v>
      </c>
      <c r="M10" s="24" t="s">
        <v>18</v>
      </c>
      <c r="N10" s="24" t="s">
        <v>18</v>
      </c>
      <c r="O10" s="26" t="s">
        <v>18</v>
      </c>
    </row>
    <row r="11" spans="1:15" x14ac:dyDescent="0.25">
      <c r="A11" s="28" t="s">
        <v>20</v>
      </c>
      <c r="B11" s="29">
        <v>8880</v>
      </c>
      <c r="C11" s="23" t="s">
        <v>18</v>
      </c>
      <c r="D11" s="23" t="s">
        <v>18</v>
      </c>
      <c r="E11" s="24" t="s">
        <v>18</v>
      </c>
      <c r="F11" s="24" t="s">
        <v>18</v>
      </c>
      <c r="G11" s="24" t="s">
        <v>18</v>
      </c>
      <c r="H11" s="26" t="s">
        <v>18</v>
      </c>
      <c r="I11" s="22">
        <v>8910</v>
      </c>
      <c r="J11" s="23" t="s">
        <v>18</v>
      </c>
      <c r="K11" s="23" t="s">
        <v>18</v>
      </c>
      <c r="L11" s="24" t="s">
        <v>18</v>
      </c>
      <c r="M11" s="24" t="s">
        <v>18</v>
      </c>
      <c r="N11" s="24" t="s">
        <v>18</v>
      </c>
      <c r="O11" s="26" t="s">
        <v>18</v>
      </c>
    </row>
    <row r="12" spans="1:15" x14ac:dyDescent="0.25">
      <c r="A12" s="28" t="s">
        <v>21</v>
      </c>
      <c r="B12" s="29">
        <v>500</v>
      </c>
      <c r="C12" s="23" t="s">
        <v>18</v>
      </c>
      <c r="D12" s="23" t="s">
        <v>18</v>
      </c>
      <c r="E12" s="24" t="s">
        <v>18</v>
      </c>
      <c r="F12" s="24" t="s">
        <v>18</v>
      </c>
      <c r="G12" s="24" t="s">
        <v>18</v>
      </c>
      <c r="H12" s="26" t="s">
        <v>18</v>
      </c>
      <c r="I12" s="22">
        <v>450</v>
      </c>
      <c r="J12" s="23" t="s">
        <v>18</v>
      </c>
      <c r="K12" s="23" t="s">
        <v>18</v>
      </c>
      <c r="L12" s="24" t="s">
        <v>18</v>
      </c>
      <c r="M12" s="24" t="s">
        <v>18</v>
      </c>
      <c r="N12" s="24" t="s">
        <v>18</v>
      </c>
      <c r="O12" s="26" t="s">
        <v>18</v>
      </c>
    </row>
    <row r="13" spans="1:15" x14ac:dyDescent="0.25">
      <c r="A13" s="28" t="s">
        <v>22</v>
      </c>
      <c r="B13" s="29"/>
      <c r="C13" s="23" t="s">
        <v>18</v>
      </c>
      <c r="D13" s="23" t="s">
        <v>18</v>
      </c>
      <c r="E13" s="24" t="s">
        <v>18</v>
      </c>
      <c r="F13" s="24" t="s">
        <v>18</v>
      </c>
      <c r="G13" s="24" t="s">
        <v>18</v>
      </c>
      <c r="H13" s="26" t="s">
        <v>18</v>
      </c>
      <c r="I13" s="22"/>
      <c r="J13" s="23" t="s">
        <v>18</v>
      </c>
      <c r="K13" s="23" t="s">
        <v>18</v>
      </c>
      <c r="L13" s="24" t="s">
        <v>18</v>
      </c>
      <c r="M13" s="24" t="s">
        <v>18</v>
      </c>
      <c r="N13" s="24" t="s">
        <v>18</v>
      </c>
      <c r="O13" s="26" t="s">
        <v>18</v>
      </c>
    </row>
    <row r="14" spans="1:15" x14ac:dyDescent="0.25">
      <c r="A14" s="35" t="s">
        <v>23</v>
      </c>
      <c r="B14" s="36">
        <f>SUM(B15:B17)</f>
        <v>4880</v>
      </c>
      <c r="C14" s="32" t="s">
        <v>18</v>
      </c>
      <c r="D14" s="32" t="s">
        <v>18</v>
      </c>
      <c r="E14" s="32" t="s">
        <v>18</v>
      </c>
      <c r="F14" s="32" t="s">
        <v>18</v>
      </c>
      <c r="G14" s="32" t="s">
        <v>18</v>
      </c>
      <c r="H14" s="17">
        <f>SUM(H15:H17)</f>
        <v>1400</v>
      </c>
      <c r="I14" s="31">
        <f>SUM(I15:I17)</f>
        <v>4900</v>
      </c>
      <c r="J14" s="32" t="s">
        <v>18</v>
      </c>
      <c r="K14" s="32" t="s">
        <v>18</v>
      </c>
      <c r="L14" s="32" t="s">
        <v>18</v>
      </c>
      <c r="M14" s="32" t="s">
        <v>18</v>
      </c>
      <c r="N14" s="32" t="s">
        <v>18</v>
      </c>
      <c r="O14" s="17">
        <f>SUM(O15:O17)</f>
        <v>1400</v>
      </c>
    </row>
    <row r="15" spans="1:15" x14ac:dyDescent="0.25">
      <c r="A15" s="44" t="s">
        <v>24</v>
      </c>
      <c r="B15" s="45">
        <v>730</v>
      </c>
      <c r="C15" s="39" t="s">
        <v>18</v>
      </c>
      <c r="D15" s="39" t="s">
        <v>18</v>
      </c>
      <c r="E15" s="39" t="s">
        <v>18</v>
      </c>
      <c r="F15" s="39" t="s">
        <v>18</v>
      </c>
      <c r="G15" s="39" t="s">
        <v>18</v>
      </c>
      <c r="H15" s="42"/>
      <c r="I15" s="38">
        <v>730</v>
      </c>
      <c r="J15" s="39" t="s">
        <v>18</v>
      </c>
      <c r="K15" s="39" t="s">
        <v>18</v>
      </c>
      <c r="L15" s="39" t="s">
        <v>18</v>
      </c>
      <c r="M15" s="39" t="s">
        <v>18</v>
      </c>
      <c r="N15" s="39" t="s">
        <v>18</v>
      </c>
      <c r="O15" s="42"/>
    </row>
    <row r="16" spans="1:15" x14ac:dyDescent="0.25">
      <c r="A16" s="44" t="s">
        <v>25</v>
      </c>
      <c r="B16" s="45">
        <v>2550</v>
      </c>
      <c r="C16" s="39" t="s">
        <v>18</v>
      </c>
      <c r="D16" s="39" t="s">
        <v>18</v>
      </c>
      <c r="E16" s="39" t="s">
        <v>18</v>
      </c>
      <c r="F16" s="39" t="s">
        <v>18</v>
      </c>
      <c r="G16" s="39" t="s">
        <v>18</v>
      </c>
      <c r="H16" s="42"/>
      <c r="I16" s="38">
        <v>2550</v>
      </c>
      <c r="J16" s="39" t="s">
        <v>18</v>
      </c>
      <c r="K16" s="39" t="s">
        <v>18</v>
      </c>
      <c r="L16" s="39" t="s">
        <v>18</v>
      </c>
      <c r="M16" s="39" t="s">
        <v>18</v>
      </c>
      <c r="N16" s="39" t="s">
        <v>18</v>
      </c>
      <c r="O16" s="42"/>
    </row>
    <row r="17" spans="1:15" ht="15.75" thickBot="1" x14ac:dyDescent="0.3">
      <c r="A17" s="52" t="s">
        <v>26</v>
      </c>
      <c r="B17" s="53">
        <v>1600</v>
      </c>
      <c r="C17" s="48" t="s">
        <v>18</v>
      </c>
      <c r="D17" s="48" t="s">
        <v>18</v>
      </c>
      <c r="E17" s="48" t="s">
        <v>18</v>
      </c>
      <c r="F17" s="48" t="s">
        <v>18</v>
      </c>
      <c r="G17" s="48" t="s">
        <v>18</v>
      </c>
      <c r="H17" s="51">
        <v>1400</v>
      </c>
      <c r="I17" s="47">
        <v>1620</v>
      </c>
      <c r="J17" s="48" t="s">
        <v>18</v>
      </c>
      <c r="K17" s="48" t="s">
        <v>18</v>
      </c>
      <c r="L17" s="48" t="s">
        <v>18</v>
      </c>
      <c r="M17" s="48" t="s">
        <v>18</v>
      </c>
      <c r="N17" s="48" t="s">
        <v>18</v>
      </c>
      <c r="O17" s="51">
        <v>1400</v>
      </c>
    </row>
    <row r="18" spans="1:15" ht="15.75" thickTop="1" x14ac:dyDescent="0.25">
      <c r="A18" s="19" t="s">
        <v>27</v>
      </c>
      <c r="B18" s="36">
        <f t="shared" ref="B18:O18" si="0">SUM(B19+B23+B26+B27+B28+B29+B30+B31+B32)</f>
        <v>60025.314850000002</v>
      </c>
      <c r="C18" s="31">
        <f t="shared" si="0"/>
        <v>45764.949850000005</v>
      </c>
      <c r="D18" s="31">
        <f t="shared" si="0"/>
        <v>8880.3649999999998</v>
      </c>
      <c r="E18" s="31">
        <f t="shared" si="0"/>
        <v>4880</v>
      </c>
      <c r="F18" s="31">
        <f t="shared" si="0"/>
        <v>500</v>
      </c>
      <c r="G18" s="31">
        <f t="shared" si="0"/>
        <v>0</v>
      </c>
      <c r="H18" s="55">
        <f t="shared" si="0"/>
        <v>650</v>
      </c>
      <c r="I18" s="31">
        <f t="shared" si="0"/>
        <v>60040</v>
      </c>
      <c r="J18" s="31">
        <f t="shared" si="0"/>
        <v>45780</v>
      </c>
      <c r="K18" s="31">
        <f t="shared" si="0"/>
        <v>8910</v>
      </c>
      <c r="L18" s="31">
        <f t="shared" si="0"/>
        <v>4900</v>
      </c>
      <c r="M18" s="31">
        <f t="shared" si="0"/>
        <v>450</v>
      </c>
      <c r="N18" s="31">
        <f t="shared" si="0"/>
        <v>0</v>
      </c>
      <c r="O18" s="55">
        <f t="shared" si="0"/>
        <v>650</v>
      </c>
    </row>
    <row r="19" spans="1:15" x14ac:dyDescent="0.25">
      <c r="A19" s="35" t="s">
        <v>28</v>
      </c>
      <c r="B19" s="36">
        <f t="shared" ref="B19:O19" si="1">SUM(B20:B22)</f>
        <v>6397</v>
      </c>
      <c r="C19" s="32">
        <f t="shared" si="1"/>
        <v>960</v>
      </c>
      <c r="D19" s="32">
        <f t="shared" si="1"/>
        <v>2435</v>
      </c>
      <c r="E19" s="32">
        <f t="shared" si="1"/>
        <v>2970</v>
      </c>
      <c r="F19" s="32">
        <f t="shared" si="1"/>
        <v>32</v>
      </c>
      <c r="G19" s="32">
        <f t="shared" si="1"/>
        <v>0</v>
      </c>
      <c r="H19" s="17">
        <f t="shared" si="1"/>
        <v>200</v>
      </c>
      <c r="I19" s="31">
        <f t="shared" si="1"/>
        <v>6640</v>
      </c>
      <c r="J19" s="32">
        <f t="shared" si="1"/>
        <v>1000</v>
      </c>
      <c r="K19" s="32">
        <f t="shared" si="1"/>
        <v>2460</v>
      </c>
      <c r="L19" s="32">
        <f t="shared" si="1"/>
        <v>2980</v>
      </c>
      <c r="M19" s="32">
        <f t="shared" si="1"/>
        <v>200</v>
      </c>
      <c r="N19" s="32">
        <f t="shared" si="1"/>
        <v>0</v>
      </c>
      <c r="O19" s="17">
        <f t="shared" si="1"/>
        <v>200</v>
      </c>
    </row>
    <row r="20" spans="1:15" x14ac:dyDescent="0.25">
      <c r="A20" s="44" t="s">
        <v>29</v>
      </c>
      <c r="B20" s="58">
        <f>C20+D20+E20+F20+G20</f>
        <v>1497</v>
      </c>
      <c r="C20" s="57">
        <f>'FP 2019-2020'!J20</f>
        <v>960</v>
      </c>
      <c r="D20" s="57">
        <f>'FP 2019-2020'!K20</f>
        <v>400</v>
      </c>
      <c r="E20" s="57">
        <f>'FP 2019-2020'!L20</f>
        <v>105</v>
      </c>
      <c r="F20" s="57">
        <v>32</v>
      </c>
      <c r="G20" s="57"/>
      <c r="H20" s="42">
        <v>30</v>
      </c>
      <c r="I20" s="56">
        <f>J20+K20+L20+M20+N20</f>
        <v>1630</v>
      </c>
      <c r="J20" s="57">
        <v>1000</v>
      </c>
      <c r="K20" s="57">
        <v>420</v>
      </c>
      <c r="L20" s="57">
        <v>110</v>
      </c>
      <c r="M20" s="57">
        <v>100</v>
      </c>
      <c r="N20" s="57"/>
      <c r="O20" s="42">
        <v>30</v>
      </c>
    </row>
    <row r="21" spans="1:15" x14ac:dyDescent="0.25">
      <c r="A21" s="44" t="s">
        <v>30</v>
      </c>
      <c r="B21" s="58">
        <f>C21+D21+E21+F21+G21</f>
        <v>2550</v>
      </c>
      <c r="C21" s="57"/>
      <c r="D21" s="57"/>
      <c r="E21" s="57">
        <v>2550</v>
      </c>
      <c r="F21" s="57"/>
      <c r="G21" s="57"/>
      <c r="H21" s="42"/>
      <c r="I21" s="56">
        <f>J21+K21+L21+M21+N21</f>
        <v>2550</v>
      </c>
      <c r="J21" s="57"/>
      <c r="K21" s="57"/>
      <c r="L21" s="57">
        <v>2550</v>
      </c>
      <c r="M21" s="57"/>
      <c r="N21" s="57"/>
      <c r="O21" s="42"/>
    </row>
    <row r="22" spans="1:15" x14ac:dyDescent="0.25">
      <c r="A22" s="44" t="s">
        <v>31</v>
      </c>
      <c r="B22" s="58">
        <f>C22+D22+E22+F22+G22</f>
        <v>2350</v>
      </c>
      <c r="C22" s="57"/>
      <c r="D22" s="57">
        <v>2035</v>
      </c>
      <c r="E22" s="57">
        <v>315</v>
      </c>
      <c r="F22" s="57"/>
      <c r="G22" s="57"/>
      <c r="H22" s="42">
        <v>170</v>
      </c>
      <c r="I22" s="56">
        <f>J22+K22+L22+M22+N22</f>
        <v>2460</v>
      </c>
      <c r="J22" s="57"/>
      <c r="K22" s="57">
        <v>2040</v>
      </c>
      <c r="L22" s="57">
        <v>320</v>
      </c>
      <c r="M22" s="57">
        <v>100</v>
      </c>
      <c r="N22" s="57"/>
      <c r="O22" s="42">
        <v>170</v>
      </c>
    </row>
    <row r="23" spans="1:15" x14ac:dyDescent="0.25">
      <c r="A23" s="35" t="s">
        <v>32</v>
      </c>
      <c r="B23" s="36">
        <f t="shared" ref="B23:O23" si="2">SUM(B24:B25)</f>
        <v>4402</v>
      </c>
      <c r="C23" s="32">
        <f t="shared" si="2"/>
        <v>20</v>
      </c>
      <c r="D23" s="32">
        <f t="shared" si="2"/>
        <v>2197</v>
      </c>
      <c r="E23" s="32">
        <f t="shared" si="2"/>
        <v>1785</v>
      </c>
      <c r="F23" s="32">
        <f t="shared" si="2"/>
        <v>400</v>
      </c>
      <c r="G23" s="32">
        <f t="shared" si="2"/>
        <v>0</v>
      </c>
      <c r="H23" s="17">
        <f t="shared" si="2"/>
        <v>90</v>
      </c>
      <c r="I23" s="31">
        <f t="shared" si="2"/>
        <v>4090</v>
      </c>
      <c r="J23" s="32">
        <f t="shared" si="2"/>
        <v>0</v>
      </c>
      <c r="K23" s="32">
        <f t="shared" si="2"/>
        <v>2200</v>
      </c>
      <c r="L23" s="32">
        <f t="shared" si="2"/>
        <v>1790</v>
      </c>
      <c r="M23" s="32">
        <f t="shared" si="2"/>
        <v>100</v>
      </c>
      <c r="N23" s="32">
        <f t="shared" si="2"/>
        <v>0</v>
      </c>
      <c r="O23" s="17">
        <f t="shared" si="2"/>
        <v>90</v>
      </c>
    </row>
    <row r="24" spans="1:15" x14ac:dyDescent="0.25">
      <c r="A24" s="44" t="s">
        <v>33</v>
      </c>
      <c r="B24" s="58">
        <f t="shared" ref="B24:B32" si="3">C24+D24+E24+F24</f>
        <v>450</v>
      </c>
      <c r="C24" s="57"/>
      <c r="D24" s="57">
        <v>450</v>
      </c>
      <c r="E24" s="57"/>
      <c r="F24" s="57"/>
      <c r="G24" s="57"/>
      <c r="H24" s="42"/>
      <c r="I24" s="56">
        <f t="shared" ref="I24:I32" si="4">J24+K24+L24+M24+N24</f>
        <v>450</v>
      </c>
      <c r="J24" s="57"/>
      <c r="K24" s="57">
        <v>450</v>
      </c>
      <c r="L24" s="57"/>
      <c r="M24" s="57"/>
      <c r="N24" s="57"/>
      <c r="O24" s="42"/>
    </row>
    <row r="25" spans="1:15" x14ac:dyDescent="0.25">
      <c r="A25" s="44" t="s">
        <v>34</v>
      </c>
      <c r="B25" s="58">
        <f t="shared" si="3"/>
        <v>3952</v>
      </c>
      <c r="C25" s="57">
        <v>20</v>
      </c>
      <c r="D25" s="57">
        <f>'FP 2019-2020'!K25</f>
        <v>1747</v>
      </c>
      <c r="E25" s="57">
        <f>'FP 2019-2020'!L25</f>
        <v>1785</v>
      </c>
      <c r="F25" s="57">
        <v>400</v>
      </c>
      <c r="G25" s="57"/>
      <c r="H25" s="42">
        <v>90</v>
      </c>
      <c r="I25" s="56">
        <f t="shared" si="4"/>
        <v>3640</v>
      </c>
      <c r="J25" s="57"/>
      <c r="K25" s="57">
        <v>1750</v>
      </c>
      <c r="L25" s="57">
        <v>1790</v>
      </c>
      <c r="M25" s="57">
        <v>100</v>
      </c>
      <c r="N25" s="57"/>
      <c r="O25" s="42">
        <v>90</v>
      </c>
    </row>
    <row r="26" spans="1:15" x14ac:dyDescent="0.25">
      <c r="A26" s="35" t="s">
        <v>35</v>
      </c>
      <c r="B26" s="58">
        <f t="shared" si="3"/>
        <v>35094.925450000002</v>
      </c>
      <c r="C26" s="56">
        <f>1.15*'FP 2019-2020'!C26</f>
        <v>32673.25375</v>
      </c>
      <c r="D26" s="56">
        <f>1.15*'FP 2019-2020'!D26</f>
        <v>2291.6716999999999</v>
      </c>
      <c r="E26" s="56">
        <v>80</v>
      </c>
      <c r="F26" s="56">
        <v>50</v>
      </c>
      <c r="G26" s="57"/>
      <c r="H26" s="62">
        <v>250</v>
      </c>
      <c r="I26" s="56">
        <f t="shared" si="4"/>
        <v>35150</v>
      </c>
      <c r="J26" s="59">
        <v>32670</v>
      </c>
      <c r="K26" s="57">
        <v>2300</v>
      </c>
      <c r="L26" s="57">
        <v>80</v>
      </c>
      <c r="M26" s="57">
        <v>100</v>
      </c>
      <c r="N26" s="57"/>
      <c r="O26" s="62">
        <v>250</v>
      </c>
    </row>
    <row r="27" spans="1:15" x14ac:dyDescent="0.25">
      <c r="A27" s="65" t="s">
        <v>36</v>
      </c>
      <c r="B27" s="58">
        <f t="shared" si="3"/>
        <v>12708.8894</v>
      </c>
      <c r="C27" s="56">
        <f>1.15*'FP 2019-2020'!C27</f>
        <v>11860.196099999999</v>
      </c>
      <c r="D27" s="56">
        <f>1.15*'FP 2019-2020'!D27</f>
        <v>830.69329999999991</v>
      </c>
      <c r="E27" s="56">
        <f>1.15*'FP 2019-2020'!E27</f>
        <v>0</v>
      </c>
      <c r="F27" s="56">
        <v>18</v>
      </c>
      <c r="G27" s="57"/>
      <c r="H27" s="62">
        <v>50</v>
      </c>
      <c r="I27" s="56">
        <f t="shared" si="4"/>
        <v>12726</v>
      </c>
      <c r="J27" s="59">
        <v>11860</v>
      </c>
      <c r="K27" s="57">
        <v>830</v>
      </c>
      <c r="L27" s="57"/>
      <c r="M27" s="57">
        <v>36</v>
      </c>
      <c r="N27" s="57"/>
      <c r="O27" s="62">
        <v>50</v>
      </c>
    </row>
    <row r="28" spans="1:15" x14ac:dyDescent="0.25">
      <c r="A28" s="35" t="s">
        <v>37</v>
      </c>
      <c r="B28" s="58">
        <f t="shared" si="3"/>
        <v>0</v>
      </c>
      <c r="C28" s="59"/>
      <c r="D28" s="57"/>
      <c r="E28" s="57"/>
      <c r="F28" s="57"/>
      <c r="G28" s="57"/>
      <c r="H28" s="62">
        <v>45</v>
      </c>
      <c r="I28" s="56">
        <f t="shared" si="4"/>
        <v>0</v>
      </c>
      <c r="J28" s="59"/>
      <c r="K28" s="57"/>
      <c r="L28" s="57"/>
      <c r="M28" s="57"/>
      <c r="N28" s="57"/>
      <c r="O28" s="62">
        <v>45</v>
      </c>
    </row>
    <row r="29" spans="1:15" x14ac:dyDescent="0.25">
      <c r="A29" s="35" t="s">
        <v>38</v>
      </c>
      <c r="B29" s="58">
        <f t="shared" si="3"/>
        <v>314</v>
      </c>
      <c r="C29" s="59"/>
      <c r="D29" s="57">
        <v>314</v>
      </c>
      <c r="E29" s="57"/>
      <c r="F29" s="57"/>
      <c r="G29" s="57"/>
      <c r="H29" s="62"/>
      <c r="I29" s="56">
        <f t="shared" si="4"/>
        <v>314</v>
      </c>
      <c r="J29" s="59"/>
      <c r="K29" s="57">
        <v>314</v>
      </c>
      <c r="L29" s="57"/>
      <c r="M29" s="57"/>
      <c r="N29" s="57"/>
      <c r="O29" s="62"/>
    </row>
    <row r="30" spans="1:15" x14ac:dyDescent="0.25">
      <c r="A30" s="72" t="s">
        <v>39</v>
      </c>
      <c r="B30" s="58">
        <f t="shared" si="3"/>
        <v>706</v>
      </c>
      <c r="C30" s="67"/>
      <c r="D30" s="69">
        <v>706</v>
      </c>
      <c r="E30" s="70"/>
      <c r="F30" s="70"/>
      <c r="G30" s="70"/>
      <c r="H30" s="71"/>
      <c r="I30" s="56">
        <f t="shared" si="4"/>
        <v>706</v>
      </c>
      <c r="J30" s="67"/>
      <c r="K30" s="69">
        <v>706</v>
      </c>
      <c r="L30" s="70"/>
      <c r="M30" s="70"/>
      <c r="N30" s="70"/>
      <c r="O30" s="71"/>
    </row>
    <row r="31" spans="1:15" x14ac:dyDescent="0.25">
      <c r="A31" s="72" t="s">
        <v>40</v>
      </c>
      <c r="B31" s="73">
        <f t="shared" si="3"/>
        <v>0</v>
      </c>
      <c r="C31" s="67"/>
      <c r="D31" s="69"/>
      <c r="E31" s="70"/>
      <c r="F31" s="70"/>
      <c r="G31" s="70"/>
      <c r="H31" s="71"/>
      <c r="I31" s="56">
        <f t="shared" si="4"/>
        <v>0</v>
      </c>
      <c r="J31" s="67"/>
      <c r="K31" s="69"/>
      <c r="L31" s="70"/>
      <c r="M31" s="70"/>
      <c r="N31" s="70"/>
      <c r="O31" s="71"/>
    </row>
    <row r="32" spans="1:15" ht="15.75" thickBot="1" x14ac:dyDescent="0.3">
      <c r="A32" s="80" t="s">
        <v>41</v>
      </c>
      <c r="B32" s="81">
        <f t="shared" si="3"/>
        <v>402.5</v>
      </c>
      <c r="C32" s="77">
        <v>251.5</v>
      </c>
      <c r="D32" s="77">
        <v>106</v>
      </c>
      <c r="E32" s="78">
        <v>45</v>
      </c>
      <c r="F32" s="78"/>
      <c r="G32" s="78"/>
      <c r="H32" s="79">
        <v>15</v>
      </c>
      <c r="I32" s="81">
        <f t="shared" si="4"/>
        <v>414</v>
      </c>
      <c r="J32" s="77">
        <v>250</v>
      </c>
      <c r="K32" s="77">
        <v>100</v>
      </c>
      <c r="L32" s="78">
        <v>50</v>
      </c>
      <c r="M32" s="78">
        <v>14</v>
      </c>
      <c r="N32" s="78"/>
      <c r="O32" s="79">
        <v>15</v>
      </c>
    </row>
    <row r="33" spans="1:15" ht="16.5" thickTop="1" thickBot="1" x14ac:dyDescent="0.3">
      <c r="A33" s="80" t="s">
        <v>42</v>
      </c>
      <c r="B33" s="91">
        <f>SUM(B9-B18)</f>
        <v>-0.31485000000247965</v>
      </c>
      <c r="C33" s="83" t="s">
        <v>18</v>
      </c>
      <c r="D33" s="83" t="s">
        <v>18</v>
      </c>
      <c r="E33" s="84" t="s">
        <v>18</v>
      </c>
      <c r="F33" s="84" t="s">
        <v>18</v>
      </c>
      <c r="G33" s="84" t="s">
        <v>18</v>
      </c>
      <c r="H33" s="92">
        <f>SUM(H9-H18)</f>
        <v>750</v>
      </c>
      <c r="I33" s="93">
        <f>SUM(I9-I18)</f>
        <v>0</v>
      </c>
      <c r="J33" s="83" t="s">
        <v>18</v>
      </c>
      <c r="K33" s="83" t="s">
        <v>18</v>
      </c>
      <c r="L33" s="83" t="s">
        <v>18</v>
      </c>
      <c r="M33" s="89" t="s">
        <v>18</v>
      </c>
      <c r="N33" s="89" t="s">
        <v>18</v>
      </c>
      <c r="O33" s="90">
        <f>SUM(O9-O18)</f>
        <v>750</v>
      </c>
    </row>
    <row r="34" spans="1:15" ht="15.75" thickTop="1" x14ac:dyDescent="0.2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5" x14ac:dyDescent="0.25">
      <c r="A35" s="96"/>
    </row>
    <row r="36" spans="1:15" x14ac:dyDescent="0.25">
      <c r="A36" s="96"/>
    </row>
    <row r="37" spans="1:15" x14ac:dyDescent="0.25">
      <c r="A37" s="96"/>
      <c r="B37" s="97"/>
    </row>
    <row r="38" spans="1:15" x14ac:dyDescent="0.25">
      <c r="A38" s="96"/>
    </row>
    <row r="39" spans="1:15" x14ac:dyDescent="0.25">
      <c r="A39" s="100"/>
    </row>
    <row r="40" spans="1:15" x14ac:dyDescent="0.25">
      <c r="A40" s="101"/>
      <c r="B40" s="102"/>
      <c r="G40" s="104"/>
    </row>
    <row r="41" spans="1:15" x14ac:dyDescent="0.25">
      <c r="A41" s="105"/>
      <c r="B41" s="106"/>
      <c r="G41" s="108"/>
      <c r="L41" s="3"/>
    </row>
    <row r="42" spans="1:15" x14ac:dyDescent="0.25">
      <c r="A42" s="109"/>
      <c r="B42" s="140"/>
      <c r="C42" s="140"/>
      <c r="G42" s="112"/>
    </row>
  </sheetData>
  <mergeCells count="19">
    <mergeCell ref="A6:A8"/>
    <mergeCell ref="B6:B8"/>
    <mergeCell ref="O6:O8"/>
    <mergeCell ref="A1:O1"/>
    <mergeCell ref="I6:I8"/>
    <mergeCell ref="J6:J8"/>
    <mergeCell ref="K6:K8"/>
    <mergeCell ref="L6:L8"/>
    <mergeCell ref="M6:M8"/>
    <mergeCell ref="N6:N8"/>
    <mergeCell ref="C6:C8"/>
    <mergeCell ref="D6:D8"/>
    <mergeCell ref="B5:H5"/>
    <mergeCell ref="I5:O5"/>
    <mergeCell ref="B42:C42"/>
    <mergeCell ref="E6:E8"/>
    <mergeCell ref="F6:F8"/>
    <mergeCell ref="G6:G8"/>
    <mergeCell ref="H6:H8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FP 2019-2020</vt:lpstr>
      <vt:lpstr>FP 2021-2022</vt:lpstr>
      <vt:lpstr>'FP 2019-2020'!Oblast_tisku</vt:lpstr>
      <vt:lpstr>'FP 2021-2022'!Oblast_tisku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Zdeněk1941</dc:creator>
  <cp:lastModifiedBy>Jandová Jana</cp:lastModifiedBy>
  <cp:lastPrinted>2019-09-16T08:55:40Z</cp:lastPrinted>
  <dcterms:created xsi:type="dcterms:W3CDTF">2019-09-15T12:40:10Z</dcterms:created>
  <dcterms:modified xsi:type="dcterms:W3CDTF">2019-10-02T09:52:57Z</dcterms:modified>
</cp:coreProperties>
</file>