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  <sheet name="čerpání fondů" sheetId="2" r:id="rId2"/>
  </sheets>
  <definedNames>
    <definedName name="_xlnm.Print_Area" localSheetId="1">'čerpání fondů'!$A$1:$I$62</definedName>
  </definedNames>
  <calcPr fullCalcOnLoad="1"/>
</workbook>
</file>

<file path=xl/sharedStrings.xml><?xml version="1.0" encoding="utf-8"?>
<sst xmlns="http://schemas.openxmlformats.org/spreadsheetml/2006/main" count="268" uniqueCount="121">
  <si>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</si>
  <si>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</si>
  <si>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</si>
  <si>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</si>
  <si>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</si>
  <si>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</si>
  <si>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</si>
  <si>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</si>
  <si>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</si>
  <si>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</si>
  <si>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</si>
  <si>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</si>
  <si>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</si>
  <si>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</si>
  <si>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</si>
  <si>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</si>
  <si>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</si>
  <si>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</si>
  <si>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</si>
  <si>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</si>
  <si>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</si>
  <si>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</si>
  <si>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</si>
  <si>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</si>
  <si>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</si>
  <si>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</si>
  <si>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</si>
  <si>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</si>
  <si>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</si>
  <si>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</si>
  <si>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</si>
  <si>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</si>
  <si>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</si>
  <si>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</si>
  <si>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</si>
  <si>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</si>
  <si>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</si>
  <si>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</si>
  <si>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</si>
  <si>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</si>
  <si>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</si>
  <si>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</si>
  <si>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</si>
  <si>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</si>
  <si>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</si>
  <si>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</si>
  <si>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</si>
  <si>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</si>
  <si>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</si>
  <si>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</si>
  <si>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</si>
  <si>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</si>
  <si>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</si>
  <si>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</si>
  <si>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</si>
  <si>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</si>
  <si>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</si>
  <si>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</si>
  <si>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</si>
  <si>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</si>
  <si>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</si>
  <si>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</si>
  <si>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</si>
  <si>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</si>
  <si>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</si>
  <si>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</si>
  <si>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</si>
  <si>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</si>
  <si>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</si>
  <si>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</si>
  <si>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</si>
  <si>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ZŠ Hanspaulka</t>
  </si>
  <si>
    <t>Váňová/224 310 365</t>
  </si>
  <si>
    <t>Ing. Marie Pojerová</t>
  </si>
  <si>
    <t>ZŠ Hanspaulka a MŠ Kohoutek</t>
  </si>
  <si>
    <r>
      <t xml:space="preserve">Komentář k položce "ostatní zdroje": </t>
    </r>
    <r>
      <rPr>
        <b/>
        <sz val="10"/>
        <rFont val="Arial CE"/>
        <family val="0"/>
      </rPr>
      <t>fond odměn</t>
    </r>
    <r>
      <rPr>
        <sz val="10"/>
        <rFont val="Arial CE"/>
        <family val="0"/>
      </rPr>
      <t xml:space="preserve">-plánovaný příděl z VH 2017; </t>
    </r>
    <r>
      <rPr>
        <b/>
        <sz val="10"/>
        <rFont val="Arial CE"/>
        <family val="0"/>
      </rPr>
      <t>fond investic</t>
    </r>
    <r>
      <rPr>
        <sz val="10"/>
        <rFont val="Arial CE"/>
        <family val="0"/>
      </rPr>
      <t xml:space="preserve">-odpisy za rok 2017 a 2018; </t>
    </r>
  </si>
  <si>
    <t>FOND INVESTIČNÍ</t>
  </si>
  <si>
    <t>interaktivní tabule z prostředků OPPPR</t>
  </si>
  <si>
    <t>financování drobných oprav a údržby</t>
  </si>
  <si>
    <t>nátěry špaletových oken</t>
  </si>
  <si>
    <t>výměna dřevěného obložení v tělocvičně</t>
  </si>
  <si>
    <t>výměna dveří do učeben</t>
  </si>
  <si>
    <t xml:space="preserve">instalace stropních ventilátorů </t>
  </si>
  <si>
    <t>v učebnách v podkroví</t>
  </si>
  <si>
    <t>FOND REZERVNÍ</t>
  </si>
  <si>
    <t>učební pomůcky</t>
  </si>
  <si>
    <t>výměna koberců v učebnách</t>
  </si>
  <si>
    <t>tisk školního časopisu</t>
  </si>
  <si>
    <t>produkční zajištění Hanspaulského fest.</t>
  </si>
  <si>
    <t>školní a kancelářský nábytek</t>
  </si>
  <si>
    <t>inzertní služby</t>
  </si>
  <si>
    <t>roční příspěvek SKIP</t>
  </si>
  <si>
    <t>čerpání prostředků OPPPR</t>
  </si>
  <si>
    <t>čerpání darů od Klubu přátel ZŠ Hanspaulka:</t>
  </si>
  <si>
    <t>přednášky pro žáky</t>
  </si>
  <si>
    <t>učebnice a pracovní sešity</t>
  </si>
  <si>
    <t>vzdělávání pedagogů</t>
  </si>
  <si>
    <t>knihy a časopisy pro školní knihovnu</t>
  </si>
  <si>
    <t>hračky do ŠD</t>
  </si>
  <si>
    <t>drobné odměny pro děti</t>
  </si>
  <si>
    <t>pronájem na školní akce</t>
  </si>
  <si>
    <t>permanentky do ZOO</t>
  </si>
  <si>
    <t>FKSP</t>
  </si>
  <si>
    <t>příspěvek na stravování zaměstnanců</t>
  </si>
  <si>
    <t>dary a odměny</t>
  </si>
  <si>
    <t xml:space="preserve">příspěvek na ozdravné pobyty dětí </t>
  </si>
  <si>
    <t>příspěvek na ozdravné pobyty dětí</t>
  </si>
  <si>
    <t>zaměstnanců</t>
  </si>
  <si>
    <t>zájezd pro zaměstnance</t>
  </si>
  <si>
    <t>sportovně relaxační akce</t>
  </si>
  <si>
    <t xml:space="preserve">vybavení ke zlepšení pracovního </t>
  </si>
  <si>
    <t>vybavení ke zlepšení pracovního prostředí</t>
  </si>
  <si>
    <t>prostředí</t>
  </si>
  <si>
    <t>kulturně společenské akce</t>
  </si>
  <si>
    <t>terminál pro výdej stravy ve ŠJ</t>
  </si>
  <si>
    <t>testování žáků SCIO</t>
  </si>
  <si>
    <t>ozvučení školní akademie</t>
  </si>
  <si>
    <t>rok 2017</t>
  </si>
  <si>
    <t>rok 2018</t>
  </si>
  <si>
    <r>
      <rPr>
        <b/>
        <sz val="10"/>
        <rFont val="Arial CE"/>
        <family val="0"/>
      </rPr>
      <t xml:space="preserve"> fond rezervní</t>
    </r>
    <r>
      <rPr>
        <sz val="10"/>
        <rFont val="Arial CE"/>
        <family val="0"/>
      </rPr>
      <t xml:space="preserve">-plánovaný příděl z VH 2017 </t>
    </r>
    <r>
      <rPr>
        <b/>
        <sz val="10"/>
        <rFont val="Arial CE"/>
        <family val="0"/>
      </rPr>
      <t>21 tis. Kč</t>
    </r>
    <r>
      <rPr>
        <sz val="10"/>
        <rFont val="Arial CE"/>
        <family val="0"/>
      </rPr>
      <t xml:space="preserve">, přijaté peněžní dary na rok 2017 a 2018 </t>
    </r>
    <r>
      <rPr>
        <b/>
        <sz val="10"/>
        <rFont val="Arial CE"/>
        <family val="0"/>
      </rPr>
      <t>291 tis. Kč;</t>
    </r>
  </si>
  <si>
    <r>
      <rPr>
        <b/>
        <sz val="10"/>
        <rFont val="Arial CE"/>
        <family val="0"/>
      </rPr>
      <t>FKSP</t>
    </r>
    <r>
      <rPr>
        <sz val="10"/>
        <rFont val="Arial CE"/>
        <family val="0"/>
      </rPr>
      <t xml:space="preserve">-jednotný příděl do fondu za rok 2017 </t>
    </r>
    <r>
      <rPr>
        <b/>
        <sz val="10"/>
        <rFont val="Arial CE"/>
        <family val="0"/>
      </rPr>
      <t xml:space="preserve">453 307 Kč </t>
    </r>
    <r>
      <rPr>
        <sz val="10"/>
        <rFont val="Arial CE"/>
        <family val="0"/>
      </rPr>
      <t xml:space="preserve">a na rok 2018 </t>
    </r>
    <r>
      <rPr>
        <b/>
        <sz val="10"/>
        <rFont val="Arial CE"/>
        <family val="0"/>
      </rPr>
      <t>423 000 Kč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</si>
</sst>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_-* #,##0.00\ _K_č_-;\-* #,##0.00\ _K_č_-;_-* &quot;-&quot;\ _K_č_-;_-@_-"/>
    <numFmt numFmtId="166" formatCode="#,##0.000"/>
    <numFmt numFmtId="167" formatCode="#,##0.0000"/>
    <numFmt numFmtId="168" formatCode="#,##0.0\ &quot;Kč&quot;;[Red]\-#,##0.0\ &quot;Kč&quot;"/>
    <numFmt numFmtId="169" formatCode="_-* #,##0.0\ _K_č_-;\-* #,##0.0\ _K_č_-;_-* &quot;-&quot;\ _K_č_-;_-@_-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43" fontId="4" fillId="0" borderId="38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9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locked="0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/>
      <protection hidden="1"/>
    </xf>
    <xf numFmtId="41" fontId="0" fillId="0" borderId="45" xfId="0" applyNumberFormat="1" applyFont="1" applyBorder="1" applyAlignment="1" applyProtection="1">
      <alignment horizontal="center"/>
      <protection hidden="1"/>
    </xf>
    <xf numFmtId="41" fontId="1" fillId="0" borderId="44" xfId="0" applyNumberFormat="1" applyFont="1" applyBorder="1" applyAlignment="1" applyProtection="1">
      <alignment horizontal="center"/>
      <protection locked="0"/>
    </xf>
    <xf numFmtId="41" fontId="0" fillId="0" borderId="40" xfId="0" applyNumberFormat="1" applyFont="1" applyBorder="1" applyAlignment="1" applyProtection="1">
      <alignment horizontal="center"/>
      <protection locked="0"/>
    </xf>
    <xf numFmtId="41" fontId="0" fillId="0" borderId="46" xfId="0" applyNumberFormat="1" applyFont="1" applyBorder="1" applyAlignment="1" applyProtection="1">
      <alignment horizontal="center"/>
      <protection locked="0"/>
    </xf>
    <xf numFmtId="41" fontId="1" fillId="0" borderId="47" xfId="0" applyNumberFormat="1" applyFont="1" applyBorder="1" applyAlignment="1" applyProtection="1">
      <alignment horizontal="center"/>
      <protection locked="0"/>
    </xf>
    <xf numFmtId="41" fontId="1" fillId="0" borderId="48" xfId="0" applyNumberFormat="1" applyFont="1" applyBorder="1" applyAlignment="1" applyProtection="1">
      <alignment horizontal="center"/>
      <protection hidden="1"/>
    </xf>
    <xf numFmtId="41" fontId="1" fillId="0" borderId="49" xfId="0" applyNumberFormat="1" applyFont="1" applyBorder="1" applyAlignment="1" applyProtection="1">
      <alignment horizontal="center"/>
      <protection hidden="1"/>
    </xf>
    <xf numFmtId="0" fontId="8" fillId="0" borderId="50" xfId="0" applyFont="1" applyBorder="1" applyAlignment="1">
      <alignment horizontal="center" vertical="center" wrapText="1"/>
    </xf>
    <xf numFmtId="41" fontId="5" fillId="0" borderId="29" xfId="0" applyNumberFormat="1" applyFont="1" applyBorder="1" applyAlignment="1" applyProtection="1">
      <alignment/>
      <protection hidden="1"/>
    </xf>
    <xf numFmtId="41" fontId="5" fillId="0" borderId="11" xfId="0" applyNumberFormat="1" applyFont="1" applyBorder="1" applyAlignment="1" applyProtection="1">
      <alignment horizontal="center"/>
      <protection hidden="1"/>
    </xf>
    <xf numFmtId="14" fontId="1" fillId="0" borderId="0" xfId="0" applyNumberFormat="1" applyFont="1" applyBorder="1" applyAlignment="1" applyProtection="1">
      <alignment horizontal="left"/>
      <protection locked="0"/>
    </xf>
    <xf numFmtId="41" fontId="5" fillId="0" borderId="29" xfId="0" applyNumberFormat="1" applyFont="1" applyBorder="1" applyAlignment="1" applyProtection="1">
      <alignment horizontal="center"/>
      <protection hidden="1"/>
    </xf>
    <xf numFmtId="41" fontId="5" fillId="0" borderId="51" xfId="0" applyNumberFormat="1" applyFont="1" applyBorder="1" applyAlignment="1" applyProtection="1">
      <alignment horizontal="center"/>
      <protection hidden="1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center"/>
      <protection hidden="1"/>
    </xf>
    <xf numFmtId="43" fontId="5" fillId="0" borderId="15" xfId="34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56" xfId="0" applyBorder="1" applyAlignment="1">
      <alignment/>
    </xf>
    <xf numFmtId="0" fontId="1" fillId="0" borderId="56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57" xfId="0" applyBorder="1" applyAlignment="1">
      <alignment/>
    </xf>
    <xf numFmtId="0" fontId="1" fillId="0" borderId="5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6" fontId="10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10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5" fillId="0" borderId="23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65" fontId="9" fillId="0" borderId="58" xfId="0" applyNumberFormat="1" applyFont="1" applyFill="1" applyBorder="1" applyAlignment="1">
      <alignment horizontal="center"/>
    </xf>
    <xf numFmtId="165" fontId="9" fillId="0" borderId="59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60" xfId="0" applyFont="1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shrinkToFit="1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6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4" fillId="0" borderId="7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7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9" sqref="L2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8" t="s">
        <v>52</v>
      </c>
      <c r="B3" s="2" t="s">
        <v>71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35</v>
      </c>
    </row>
    <row r="5" spans="1:16" ht="14.25" customHeight="1" thickTop="1">
      <c r="A5" s="4"/>
      <c r="B5" s="155" t="s">
        <v>62</v>
      </c>
      <c r="C5" s="156"/>
      <c r="D5" s="156"/>
      <c r="E5" s="156"/>
      <c r="F5" s="156"/>
      <c r="G5" s="156"/>
      <c r="H5" s="157"/>
      <c r="I5" s="132" t="s">
        <v>65</v>
      </c>
      <c r="J5" s="133"/>
      <c r="K5" s="133"/>
      <c r="L5" s="133"/>
      <c r="M5" s="133"/>
      <c r="N5" s="133"/>
      <c r="O5" s="133"/>
      <c r="P5" s="134"/>
    </row>
    <row r="6" spans="1:16" ht="23.25" customHeight="1">
      <c r="A6" s="153" t="s">
        <v>0</v>
      </c>
      <c r="B6" s="135" t="s">
        <v>32</v>
      </c>
      <c r="C6" s="137" t="s">
        <v>1</v>
      </c>
      <c r="D6" s="137" t="s">
        <v>2</v>
      </c>
      <c r="E6" s="137" t="s">
        <v>3</v>
      </c>
      <c r="F6" s="137" t="s">
        <v>4</v>
      </c>
      <c r="G6" s="142" t="s">
        <v>5</v>
      </c>
      <c r="H6" s="148" t="s">
        <v>33</v>
      </c>
      <c r="I6" s="135" t="s">
        <v>34</v>
      </c>
      <c r="J6" s="137" t="s">
        <v>1</v>
      </c>
      <c r="K6" s="137" t="s">
        <v>2</v>
      </c>
      <c r="L6" s="137" t="s">
        <v>3</v>
      </c>
      <c r="M6" s="137" t="s">
        <v>4</v>
      </c>
      <c r="N6" s="137" t="s">
        <v>5</v>
      </c>
      <c r="O6" s="146" t="s">
        <v>70</v>
      </c>
      <c r="P6" s="151" t="s">
        <v>33</v>
      </c>
    </row>
    <row r="7" spans="1:16" ht="18.75" customHeight="1">
      <c r="A7" s="153"/>
      <c r="B7" s="135"/>
      <c r="C7" s="138"/>
      <c r="D7" s="138"/>
      <c r="E7" s="140"/>
      <c r="F7" s="140"/>
      <c r="G7" s="143"/>
      <c r="H7" s="149"/>
      <c r="I7" s="135"/>
      <c r="J7" s="138"/>
      <c r="K7" s="138"/>
      <c r="L7" s="140"/>
      <c r="M7" s="140"/>
      <c r="N7" s="140"/>
      <c r="O7" s="146"/>
      <c r="P7" s="151"/>
    </row>
    <row r="8" spans="1:16" ht="17.25" customHeight="1">
      <c r="A8" s="154"/>
      <c r="B8" s="136"/>
      <c r="C8" s="139"/>
      <c r="D8" s="139"/>
      <c r="E8" s="141"/>
      <c r="F8" s="141"/>
      <c r="G8" s="144"/>
      <c r="H8" s="150"/>
      <c r="I8" s="136"/>
      <c r="J8" s="139"/>
      <c r="K8" s="139"/>
      <c r="L8" s="141"/>
      <c r="M8" s="141"/>
      <c r="N8" s="141"/>
      <c r="O8" s="147"/>
      <c r="P8" s="152"/>
    </row>
    <row r="9" spans="1:16" ht="18.75" customHeight="1">
      <c r="A9" s="51" t="s">
        <v>6</v>
      </c>
      <c r="B9" s="94">
        <f>SUM(B10:B14)</f>
        <v>38628</v>
      </c>
      <c r="C9" s="26" t="s">
        <v>7</v>
      </c>
      <c r="D9" s="26" t="s">
        <v>7</v>
      </c>
      <c r="E9" s="27" t="s">
        <v>7</v>
      </c>
      <c r="F9" s="27" t="s">
        <v>7</v>
      </c>
      <c r="G9" s="27" t="s">
        <v>7</v>
      </c>
      <c r="H9" s="28">
        <f>SUM(H15:H17)</f>
        <v>1180</v>
      </c>
      <c r="I9" s="97">
        <f>SUM(I10:I14)</f>
        <v>39753</v>
      </c>
      <c r="J9" s="26" t="s">
        <v>7</v>
      </c>
      <c r="K9" s="26" t="s">
        <v>7</v>
      </c>
      <c r="L9" s="27" t="s">
        <v>7</v>
      </c>
      <c r="M9" s="27" t="s">
        <v>7</v>
      </c>
      <c r="N9" s="27" t="s">
        <v>7</v>
      </c>
      <c r="O9" s="46" t="s">
        <v>7</v>
      </c>
      <c r="P9" s="47">
        <f>SUM(P15:P17)</f>
        <v>1190</v>
      </c>
    </row>
    <row r="10" spans="1:16" ht="18.75" customHeight="1">
      <c r="A10" s="52" t="s">
        <v>8</v>
      </c>
      <c r="B10" s="60">
        <v>23906</v>
      </c>
      <c r="C10" s="29" t="s">
        <v>7</v>
      </c>
      <c r="D10" s="29" t="s">
        <v>7</v>
      </c>
      <c r="E10" s="30" t="s">
        <v>7</v>
      </c>
      <c r="F10" s="30" t="s">
        <v>7</v>
      </c>
      <c r="G10" s="30" t="s">
        <v>7</v>
      </c>
      <c r="H10" s="33" t="s">
        <v>7</v>
      </c>
      <c r="I10" s="60">
        <v>25812</v>
      </c>
      <c r="J10" s="29" t="s">
        <v>7</v>
      </c>
      <c r="K10" s="29" t="s">
        <v>7</v>
      </c>
      <c r="L10" s="30" t="s">
        <v>7</v>
      </c>
      <c r="M10" s="30" t="s">
        <v>7</v>
      </c>
      <c r="N10" s="30" t="s">
        <v>7</v>
      </c>
      <c r="O10" s="49" t="s">
        <v>7</v>
      </c>
      <c r="P10" s="50" t="s">
        <v>7</v>
      </c>
    </row>
    <row r="11" spans="1:16" ht="18.75" customHeight="1">
      <c r="A11" s="52" t="s">
        <v>9</v>
      </c>
      <c r="B11" s="60">
        <v>6491</v>
      </c>
      <c r="C11" s="29" t="s">
        <v>7</v>
      </c>
      <c r="D11" s="29" t="s">
        <v>7</v>
      </c>
      <c r="E11" s="30" t="s">
        <v>7</v>
      </c>
      <c r="F11" s="30" t="s">
        <v>7</v>
      </c>
      <c r="G11" s="30" t="s">
        <v>7</v>
      </c>
      <c r="H11" s="33" t="s">
        <v>7</v>
      </c>
      <c r="I11" s="60">
        <v>6491</v>
      </c>
      <c r="J11" s="29" t="s">
        <v>7</v>
      </c>
      <c r="K11" s="29" t="s">
        <v>7</v>
      </c>
      <c r="L11" s="30" t="s">
        <v>7</v>
      </c>
      <c r="M11" s="30" t="s">
        <v>7</v>
      </c>
      <c r="N11" s="30" t="s">
        <v>7</v>
      </c>
      <c r="O11" s="49" t="s">
        <v>7</v>
      </c>
      <c r="P11" s="50" t="s">
        <v>7</v>
      </c>
    </row>
    <row r="12" spans="1:16" ht="18.75" customHeight="1">
      <c r="A12" s="52" t="s">
        <v>10</v>
      </c>
      <c r="B12" s="60">
        <v>1581</v>
      </c>
      <c r="C12" s="29" t="s">
        <v>7</v>
      </c>
      <c r="D12" s="29" t="s">
        <v>7</v>
      </c>
      <c r="E12" s="30" t="s">
        <v>7</v>
      </c>
      <c r="F12" s="30" t="s">
        <v>7</v>
      </c>
      <c r="G12" s="30" t="s">
        <v>7</v>
      </c>
      <c r="H12" s="33" t="s">
        <v>7</v>
      </c>
      <c r="I12" s="60">
        <v>780</v>
      </c>
      <c r="J12" s="29" t="s">
        <v>7</v>
      </c>
      <c r="K12" s="29" t="s">
        <v>7</v>
      </c>
      <c r="L12" s="30" t="s">
        <v>7</v>
      </c>
      <c r="M12" s="30" t="s">
        <v>7</v>
      </c>
      <c r="N12" s="30" t="s">
        <v>7</v>
      </c>
      <c r="O12" s="49" t="s">
        <v>7</v>
      </c>
      <c r="P12" s="50" t="s">
        <v>7</v>
      </c>
    </row>
    <row r="13" spans="1:16" ht="18.75" customHeight="1">
      <c r="A13" s="52" t="s">
        <v>11</v>
      </c>
      <c r="B13" s="60">
        <v>280</v>
      </c>
      <c r="C13" s="29" t="s">
        <v>7</v>
      </c>
      <c r="D13" s="29" t="s">
        <v>7</v>
      </c>
      <c r="E13" s="30" t="s">
        <v>7</v>
      </c>
      <c r="F13" s="30" t="s">
        <v>7</v>
      </c>
      <c r="G13" s="30" t="s">
        <v>7</v>
      </c>
      <c r="H13" s="33" t="s">
        <v>7</v>
      </c>
      <c r="I13" s="60">
        <v>300</v>
      </c>
      <c r="J13" s="29" t="s">
        <v>7</v>
      </c>
      <c r="K13" s="29" t="s">
        <v>7</v>
      </c>
      <c r="L13" s="30" t="s">
        <v>7</v>
      </c>
      <c r="M13" s="30" t="s">
        <v>7</v>
      </c>
      <c r="N13" s="30" t="s">
        <v>7</v>
      </c>
      <c r="O13" s="49" t="s">
        <v>7</v>
      </c>
      <c r="P13" s="50" t="s">
        <v>7</v>
      </c>
    </row>
    <row r="14" spans="1:16" ht="18.75" customHeight="1">
      <c r="A14" s="53" t="s">
        <v>12</v>
      </c>
      <c r="B14" s="13">
        <f>SUM(B15:B17)</f>
        <v>6370</v>
      </c>
      <c r="C14" s="31" t="s">
        <v>7</v>
      </c>
      <c r="D14" s="31" t="s">
        <v>7</v>
      </c>
      <c r="E14" s="31" t="s">
        <v>7</v>
      </c>
      <c r="F14" s="31" t="s">
        <v>7</v>
      </c>
      <c r="G14" s="32" t="s">
        <v>7</v>
      </c>
      <c r="H14" s="34">
        <f>SUM(H15:H17)</f>
        <v>1180</v>
      </c>
      <c r="I14" s="13">
        <f>SUM(I15:I17)</f>
        <v>6370</v>
      </c>
      <c r="J14" s="31" t="s">
        <v>7</v>
      </c>
      <c r="K14" s="31" t="s">
        <v>7</v>
      </c>
      <c r="L14" s="31" t="s">
        <v>7</v>
      </c>
      <c r="M14" s="31" t="s">
        <v>7</v>
      </c>
      <c r="N14" s="31" t="s">
        <v>7</v>
      </c>
      <c r="O14" s="46" t="s">
        <v>7</v>
      </c>
      <c r="P14" s="47">
        <f>SUM(P15:P17)</f>
        <v>1190</v>
      </c>
    </row>
    <row r="15" spans="1:16" ht="18.75" customHeight="1">
      <c r="A15" s="54" t="s">
        <v>13</v>
      </c>
      <c r="B15" s="14">
        <v>470</v>
      </c>
      <c r="C15" s="35" t="s">
        <v>7</v>
      </c>
      <c r="D15" s="35" t="s">
        <v>7</v>
      </c>
      <c r="E15" s="35" t="s">
        <v>7</v>
      </c>
      <c r="F15" s="35" t="s">
        <v>7</v>
      </c>
      <c r="G15" s="36" t="s">
        <v>7</v>
      </c>
      <c r="H15" s="15">
        <v>350</v>
      </c>
      <c r="I15" s="14">
        <v>470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49" t="s">
        <v>7</v>
      </c>
      <c r="P15" s="16">
        <v>350</v>
      </c>
    </row>
    <row r="16" spans="1:16" ht="18.75" customHeight="1">
      <c r="A16" s="54" t="s">
        <v>14</v>
      </c>
      <c r="B16" s="14">
        <v>3300</v>
      </c>
      <c r="C16" s="35" t="s">
        <v>7</v>
      </c>
      <c r="D16" s="35" t="s">
        <v>7</v>
      </c>
      <c r="E16" s="35" t="s">
        <v>7</v>
      </c>
      <c r="F16" s="35" t="s">
        <v>7</v>
      </c>
      <c r="G16" s="36" t="s">
        <v>7</v>
      </c>
      <c r="H16" s="15">
        <v>200</v>
      </c>
      <c r="I16" s="14">
        <v>3300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49" t="s">
        <v>7</v>
      </c>
      <c r="P16" s="16">
        <v>210</v>
      </c>
    </row>
    <row r="17" spans="1:16" ht="18.75" customHeight="1" thickBot="1">
      <c r="A17" s="55" t="s">
        <v>15</v>
      </c>
      <c r="B17" s="17">
        <v>2600</v>
      </c>
      <c r="C17" s="37" t="s">
        <v>7</v>
      </c>
      <c r="D17" s="37" t="s">
        <v>7</v>
      </c>
      <c r="E17" s="37" t="s">
        <v>7</v>
      </c>
      <c r="F17" s="37" t="s">
        <v>7</v>
      </c>
      <c r="G17" s="38" t="s">
        <v>7</v>
      </c>
      <c r="H17" s="18">
        <v>630</v>
      </c>
      <c r="I17" s="17">
        <v>2600</v>
      </c>
      <c r="J17" s="37" t="s">
        <v>7</v>
      </c>
      <c r="K17" s="37" t="s">
        <v>7</v>
      </c>
      <c r="L17" s="37" t="s">
        <v>7</v>
      </c>
      <c r="M17" s="37" t="s">
        <v>7</v>
      </c>
      <c r="N17" s="37" t="s">
        <v>7</v>
      </c>
      <c r="O17" s="48" t="s">
        <v>7</v>
      </c>
      <c r="P17" s="19">
        <v>630</v>
      </c>
    </row>
    <row r="18" spans="1:16" ht="18.75" customHeight="1" thickTop="1">
      <c r="A18" s="51" t="s">
        <v>16</v>
      </c>
      <c r="B18" s="95">
        <f aca="true" t="shared" si="0" ref="B18:N18">SUM(B19+B23+B26+B27+B28+B29+B30+B31+B32+B33)</f>
        <v>38628</v>
      </c>
      <c r="C18" s="31">
        <f t="shared" si="0"/>
        <v>23906</v>
      </c>
      <c r="D18" s="31">
        <f t="shared" si="0"/>
        <v>6491</v>
      </c>
      <c r="E18" s="31">
        <f t="shared" si="0"/>
        <v>6370</v>
      </c>
      <c r="F18" s="31">
        <f t="shared" si="0"/>
        <v>1581</v>
      </c>
      <c r="G18" s="32">
        <f t="shared" si="0"/>
        <v>280</v>
      </c>
      <c r="H18" s="91">
        <f t="shared" si="0"/>
        <v>1107</v>
      </c>
      <c r="I18" s="100">
        <f t="shared" si="0"/>
        <v>39753</v>
      </c>
      <c r="J18" s="100">
        <f t="shared" si="0"/>
        <v>25812</v>
      </c>
      <c r="K18" s="13">
        <f t="shared" si="0"/>
        <v>6491</v>
      </c>
      <c r="L18" s="13">
        <f t="shared" si="0"/>
        <v>6370</v>
      </c>
      <c r="M18" s="13">
        <f t="shared" si="0"/>
        <v>780</v>
      </c>
      <c r="N18" s="13">
        <f t="shared" si="0"/>
        <v>300</v>
      </c>
      <c r="O18" s="46">
        <f>IF(D18=0,,(K18/D18)*100)</f>
        <v>100</v>
      </c>
      <c r="P18" s="92">
        <f>SUM(P19+P23+P26+P27+P28+P29+P30+P31+P32+P33)</f>
        <v>1122</v>
      </c>
    </row>
    <row r="19" spans="1:16" ht="18.75" customHeight="1">
      <c r="A19" s="53" t="s">
        <v>17</v>
      </c>
      <c r="B19" s="13">
        <f aca="true" t="shared" si="1" ref="B19:N19">SUM(B20:B22)</f>
        <v>7706</v>
      </c>
      <c r="C19" s="31">
        <f t="shared" si="1"/>
        <v>352</v>
      </c>
      <c r="D19" s="31">
        <f t="shared" si="1"/>
        <v>3213</v>
      </c>
      <c r="E19" s="31">
        <f t="shared" si="1"/>
        <v>3950</v>
      </c>
      <c r="F19" s="31">
        <f t="shared" si="1"/>
        <v>161</v>
      </c>
      <c r="G19" s="32">
        <f t="shared" si="1"/>
        <v>30</v>
      </c>
      <c r="H19" s="34">
        <f t="shared" si="1"/>
        <v>625</v>
      </c>
      <c r="I19" s="13">
        <f t="shared" si="1"/>
        <v>7857</v>
      </c>
      <c r="J19" s="31">
        <f t="shared" si="1"/>
        <v>385</v>
      </c>
      <c r="K19" s="31">
        <f t="shared" si="1"/>
        <v>3232</v>
      </c>
      <c r="L19" s="31">
        <f t="shared" si="1"/>
        <v>3970</v>
      </c>
      <c r="M19" s="31">
        <f t="shared" si="1"/>
        <v>235</v>
      </c>
      <c r="N19" s="31">
        <f t="shared" si="1"/>
        <v>35</v>
      </c>
      <c r="O19" s="46">
        <f>IF(D19=0,,(K19/D19)*100)</f>
        <v>100.59134765017117</v>
      </c>
      <c r="P19" s="47">
        <f>SUM(P20:P22)</f>
        <v>635</v>
      </c>
    </row>
    <row r="20" spans="1:16" ht="18.75" customHeight="1">
      <c r="A20" s="54" t="s">
        <v>18</v>
      </c>
      <c r="B20" s="39">
        <v>1456</v>
      </c>
      <c r="C20" s="6">
        <v>352</v>
      </c>
      <c r="D20" s="6">
        <v>563</v>
      </c>
      <c r="E20" s="6">
        <v>350</v>
      </c>
      <c r="F20" s="6">
        <v>161</v>
      </c>
      <c r="G20" s="6">
        <v>30</v>
      </c>
      <c r="H20" s="15">
        <v>25</v>
      </c>
      <c r="I20" s="39">
        <v>1600</v>
      </c>
      <c r="J20" s="6">
        <v>385</v>
      </c>
      <c r="K20" s="6">
        <v>585</v>
      </c>
      <c r="L20" s="6">
        <v>360</v>
      </c>
      <c r="M20" s="6">
        <v>235</v>
      </c>
      <c r="N20" s="6">
        <v>35</v>
      </c>
      <c r="O20" s="46">
        <f aca="true" t="shared" si="2" ref="O20:O33">IF(D20=0,,(K20/D20)*100)</f>
        <v>103.90763765541742</v>
      </c>
      <c r="P20" s="16">
        <v>20</v>
      </c>
    </row>
    <row r="21" spans="1:16" ht="18.75" customHeight="1">
      <c r="A21" s="54" t="s">
        <v>19</v>
      </c>
      <c r="B21" s="39">
        <v>3300</v>
      </c>
      <c r="C21" s="6"/>
      <c r="D21" s="6"/>
      <c r="E21" s="6">
        <v>3300</v>
      </c>
      <c r="F21" s="6"/>
      <c r="G21" s="6"/>
      <c r="H21" s="15">
        <v>130</v>
      </c>
      <c r="I21" s="39">
        <v>3300</v>
      </c>
      <c r="J21" s="6"/>
      <c r="K21" s="6"/>
      <c r="L21" s="6">
        <v>3300</v>
      </c>
      <c r="M21" s="6"/>
      <c r="N21" s="6"/>
      <c r="O21" s="46">
        <f t="shared" si="2"/>
        <v>0</v>
      </c>
      <c r="P21" s="16">
        <v>140</v>
      </c>
    </row>
    <row r="22" spans="1:16" ht="18.75" customHeight="1">
      <c r="A22" s="54" t="s">
        <v>20</v>
      </c>
      <c r="B22" s="39">
        <v>2950</v>
      </c>
      <c r="C22" s="6"/>
      <c r="D22" s="6">
        <v>2650</v>
      </c>
      <c r="E22" s="6">
        <v>300</v>
      </c>
      <c r="F22" s="6"/>
      <c r="G22" s="6"/>
      <c r="H22" s="15">
        <v>470</v>
      </c>
      <c r="I22" s="39">
        <v>2957</v>
      </c>
      <c r="J22" s="6"/>
      <c r="K22" s="6">
        <v>2647</v>
      </c>
      <c r="L22" s="6">
        <v>310</v>
      </c>
      <c r="M22" s="6"/>
      <c r="N22" s="6"/>
      <c r="O22" s="46">
        <f t="shared" si="2"/>
        <v>99.88679245283019</v>
      </c>
      <c r="P22" s="16">
        <v>475</v>
      </c>
    </row>
    <row r="23" spans="1:16" ht="18.75" customHeight="1">
      <c r="A23" s="53" t="s">
        <v>21</v>
      </c>
      <c r="B23" s="13">
        <f>SUM(B24:B25)</f>
        <v>5377</v>
      </c>
      <c r="C23" s="31">
        <f aca="true" t="shared" si="3" ref="C23:N23">SUM(C24:C25)</f>
        <v>190</v>
      </c>
      <c r="D23" s="31">
        <f t="shared" si="3"/>
        <v>2263</v>
      </c>
      <c r="E23" s="31">
        <f t="shared" si="3"/>
        <v>2200</v>
      </c>
      <c r="F23" s="31">
        <f t="shared" si="3"/>
        <v>484</v>
      </c>
      <c r="G23" s="32">
        <f t="shared" si="3"/>
        <v>240</v>
      </c>
      <c r="H23" s="34">
        <f t="shared" si="3"/>
        <v>100</v>
      </c>
      <c r="I23" s="13">
        <f t="shared" si="3"/>
        <v>5355</v>
      </c>
      <c r="J23" s="31">
        <f t="shared" si="3"/>
        <v>180</v>
      </c>
      <c r="K23" s="31">
        <f t="shared" si="3"/>
        <v>2280</v>
      </c>
      <c r="L23" s="31">
        <f t="shared" si="3"/>
        <v>2220</v>
      </c>
      <c r="M23" s="31">
        <f t="shared" si="3"/>
        <v>425</v>
      </c>
      <c r="N23" s="31">
        <f t="shared" si="3"/>
        <v>250</v>
      </c>
      <c r="O23" s="46">
        <f t="shared" si="2"/>
        <v>100.75121520106055</v>
      </c>
      <c r="P23" s="47">
        <f>SUM(P24:P25)</f>
        <v>105</v>
      </c>
    </row>
    <row r="24" spans="1:16" ht="18.75" customHeight="1">
      <c r="A24" s="54" t="s">
        <v>22</v>
      </c>
      <c r="B24" s="39">
        <v>853</v>
      </c>
      <c r="C24" s="6"/>
      <c r="D24" s="6">
        <v>373</v>
      </c>
      <c r="E24" s="6">
        <v>50</v>
      </c>
      <c r="F24" s="6">
        <v>430</v>
      </c>
      <c r="G24" s="6"/>
      <c r="H24" s="15">
        <v>40</v>
      </c>
      <c r="I24" s="39">
        <v>810</v>
      </c>
      <c r="J24" s="6"/>
      <c r="K24" s="6">
        <v>380</v>
      </c>
      <c r="L24" s="6">
        <v>60</v>
      </c>
      <c r="M24" s="6">
        <v>370</v>
      </c>
      <c r="N24" s="6"/>
      <c r="O24" s="46">
        <f t="shared" si="2"/>
        <v>101.87667560321717</v>
      </c>
      <c r="P24" s="16">
        <v>50</v>
      </c>
    </row>
    <row r="25" spans="1:16" ht="18.75" customHeight="1">
      <c r="A25" s="54" t="s">
        <v>23</v>
      </c>
      <c r="B25" s="39">
        <v>4524</v>
      </c>
      <c r="C25" s="6">
        <v>190</v>
      </c>
      <c r="D25" s="6">
        <v>1890</v>
      </c>
      <c r="E25" s="6">
        <v>2150</v>
      </c>
      <c r="F25" s="6">
        <v>54</v>
      </c>
      <c r="G25" s="6">
        <v>240</v>
      </c>
      <c r="H25" s="15">
        <v>60</v>
      </c>
      <c r="I25" s="39">
        <v>4545</v>
      </c>
      <c r="J25" s="6">
        <v>180</v>
      </c>
      <c r="K25" s="6">
        <v>1900</v>
      </c>
      <c r="L25" s="6">
        <v>2160</v>
      </c>
      <c r="M25" s="6">
        <v>55</v>
      </c>
      <c r="N25" s="6">
        <v>250</v>
      </c>
      <c r="O25" s="46">
        <f t="shared" si="2"/>
        <v>100.52910052910053</v>
      </c>
      <c r="P25" s="16">
        <v>55</v>
      </c>
    </row>
    <row r="26" spans="1:16" ht="18.75" customHeight="1">
      <c r="A26" s="53" t="s">
        <v>24</v>
      </c>
      <c r="B26" s="39">
        <v>17527</v>
      </c>
      <c r="C26" s="5">
        <v>17127</v>
      </c>
      <c r="D26" s="6"/>
      <c r="E26" s="6">
        <v>220</v>
      </c>
      <c r="F26" s="6">
        <v>170</v>
      </c>
      <c r="G26" s="6">
        <v>10</v>
      </c>
      <c r="H26" s="20">
        <v>350</v>
      </c>
      <c r="I26" s="39">
        <v>18815</v>
      </c>
      <c r="J26" s="99">
        <v>18500</v>
      </c>
      <c r="K26" s="6"/>
      <c r="L26" s="6">
        <v>180</v>
      </c>
      <c r="M26" s="6">
        <v>120</v>
      </c>
      <c r="N26" s="6">
        <v>15</v>
      </c>
      <c r="O26" s="46">
        <f t="shared" si="2"/>
        <v>0</v>
      </c>
      <c r="P26" s="21">
        <v>350</v>
      </c>
    </row>
    <row r="27" spans="1:16" ht="18.75" customHeight="1">
      <c r="A27" s="56" t="s">
        <v>25</v>
      </c>
      <c r="B27" s="39">
        <v>5881</v>
      </c>
      <c r="C27" s="5">
        <v>5823</v>
      </c>
      <c r="D27" s="6">
        <v>58</v>
      </c>
      <c r="E27" s="6"/>
      <c r="F27" s="6"/>
      <c r="G27" s="6"/>
      <c r="H27" s="20">
        <v>30</v>
      </c>
      <c r="I27" s="39">
        <v>6340</v>
      </c>
      <c r="J27" s="5">
        <v>6299</v>
      </c>
      <c r="K27" s="6">
        <v>41</v>
      </c>
      <c r="L27" s="6">
        <v>0</v>
      </c>
      <c r="M27" s="6"/>
      <c r="N27" s="6"/>
      <c r="O27" s="46">
        <f t="shared" si="2"/>
        <v>70.6896551724138</v>
      </c>
      <c r="P27" s="21">
        <v>30</v>
      </c>
    </row>
    <row r="28" spans="1:16" ht="18.75" customHeight="1">
      <c r="A28" s="53" t="s">
        <v>26</v>
      </c>
      <c r="B28" s="39">
        <v>2</v>
      </c>
      <c r="C28" s="5"/>
      <c r="D28" s="5">
        <v>2</v>
      </c>
      <c r="E28" s="5"/>
      <c r="F28" s="5"/>
      <c r="G28" s="5"/>
      <c r="H28" s="20"/>
      <c r="I28" s="39">
        <v>2</v>
      </c>
      <c r="J28" s="5"/>
      <c r="K28" s="6">
        <v>2</v>
      </c>
      <c r="L28" s="6"/>
      <c r="M28" s="6"/>
      <c r="N28" s="6"/>
      <c r="O28" s="46">
        <f t="shared" si="2"/>
        <v>100</v>
      </c>
      <c r="P28" s="21"/>
    </row>
    <row r="29" spans="1:16" ht="18.75" customHeight="1">
      <c r="A29" s="53" t="s">
        <v>27</v>
      </c>
      <c r="B29" s="39">
        <v>346</v>
      </c>
      <c r="C29" s="5"/>
      <c r="D29" s="5">
        <v>346</v>
      </c>
      <c r="E29" s="5"/>
      <c r="F29" s="5"/>
      <c r="G29" s="5"/>
      <c r="H29" s="20"/>
      <c r="I29" s="39">
        <v>328</v>
      </c>
      <c r="J29" s="5"/>
      <c r="K29" s="6">
        <v>328</v>
      </c>
      <c r="L29" s="6"/>
      <c r="M29" s="6"/>
      <c r="N29" s="6"/>
      <c r="O29" s="46">
        <f t="shared" si="2"/>
        <v>94.79768786127167</v>
      </c>
      <c r="P29" s="21"/>
    </row>
    <row r="30" spans="1:16" ht="18.75" customHeight="1">
      <c r="A30" s="85" t="s">
        <v>55</v>
      </c>
      <c r="B30" s="86">
        <v>605</v>
      </c>
      <c r="C30" s="81"/>
      <c r="D30" s="81">
        <v>605</v>
      </c>
      <c r="E30" s="81"/>
      <c r="F30" s="81"/>
      <c r="G30" s="81"/>
      <c r="H30" s="87"/>
      <c r="I30" s="86">
        <v>605</v>
      </c>
      <c r="J30" s="81"/>
      <c r="K30" s="88">
        <v>605</v>
      </c>
      <c r="L30" s="89"/>
      <c r="M30" s="89"/>
      <c r="N30" s="89"/>
      <c r="O30" s="46">
        <f t="shared" si="2"/>
        <v>100</v>
      </c>
      <c r="P30" s="90"/>
    </row>
    <row r="31" spans="1:16" ht="18.75" customHeight="1">
      <c r="A31" s="85" t="s">
        <v>56</v>
      </c>
      <c r="B31" s="86">
        <v>766</v>
      </c>
      <c r="C31" s="81"/>
      <c r="D31" s="81"/>
      <c r="E31" s="81"/>
      <c r="F31" s="81">
        <v>766</v>
      </c>
      <c r="G31" s="81"/>
      <c r="H31" s="87"/>
      <c r="I31" s="86"/>
      <c r="J31" s="81"/>
      <c r="K31" s="88"/>
      <c r="L31" s="89"/>
      <c r="M31" s="89"/>
      <c r="N31" s="89"/>
      <c r="O31" s="46">
        <f t="shared" si="2"/>
        <v>0</v>
      </c>
      <c r="P31" s="90"/>
    </row>
    <row r="32" spans="1:16" ht="18.75" customHeight="1" hidden="1">
      <c r="A32" s="85" t="s">
        <v>57</v>
      </c>
      <c r="B32" s="86"/>
      <c r="C32" s="81"/>
      <c r="D32" s="81"/>
      <c r="E32" s="81"/>
      <c r="F32" s="81"/>
      <c r="G32" s="81"/>
      <c r="H32" s="87"/>
      <c r="I32" s="86"/>
      <c r="J32" s="81"/>
      <c r="K32" s="88"/>
      <c r="L32" s="89"/>
      <c r="M32" s="89"/>
      <c r="N32" s="89"/>
      <c r="O32" s="46">
        <f t="shared" si="2"/>
        <v>0</v>
      </c>
      <c r="P32" s="90"/>
    </row>
    <row r="33" spans="1:16" ht="18.75" customHeight="1" thickBot="1">
      <c r="A33" s="57" t="s">
        <v>28</v>
      </c>
      <c r="B33" s="80">
        <v>418</v>
      </c>
      <c r="C33" s="81">
        <v>414</v>
      </c>
      <c r="D33" s="81">
        <v>4</v>
      </c>
      <c r="E33" s="81"/>
      <c r="F33" s="81"/>
      <c r="G33" s="81"/>
      <c r="H33" s="24">
        <v>2</v>
      </c>
      <c r="I33" s="40">
        <v>451</v>
      </c>
      <c r="J33" s="22">
        <v>448</v>
      </c>
      <c r="K33" s="22">
        <v>3</v>
      </c>
      <c r="L33" s="23"/>
      <c r="M33" s="23"/>
      <c r="N33" s="23"/>
      <c r="O33" s="46">
        <f t="shared" si="2"/>
        <v>75</v>
      </c>
      <c r="P33" s="25">
        <v>2</v>
      </c>
    </row>
    <row r="34" spans="1:16" ht="18.75" customHeight="1" thickBot="1" thickTop="1">
      <c r="A34" s="57" t="s">
        <v>53</v>
      </c>
      <c r="B34" s="82">
        <f>SUM(B9-B18)</f>
        <v>0</v>
      </c>
      <c r="C34" s="83" t="s">
        <v>7</v>
      </c>
      <c r="D34" s="83" t="s">
        <v>7</v>
      </c>
      <c r="E34" s="84" t="s">
        <v>7</v>
      </c>
      <c r="F34" s="84" t="s">
        <v>7</v>
      </c>
      <c r="G34" s="44" t="s">
        <v>7</v>
      </c>
      <c r="H34" s="43">
        <f>SUM(H9-H18)</f>
        <v>73</v>
      </c>
      <c r="I34" s="98">
        <f>SUM(I9-I18)</f>
        <v>0</v>
      </c>
      <c r="J34" s="41" t="s">
        <v>7</v>
      </c>
      <c r="K34" s="41" t="s">
        <v>7</v>
      </c>
      <c r="L34" s="42" t="s">
        <v>7</v>
      </c>
      <c r="M34" s="42" t="s">
        <v>7</v>
      </c>
      <c r="N34" s="42" t="s">
        <v>7</v>
      </c>
      <c r="O34" s="44" t="s">
        <v>7</v>
      </c>
      <c r="P34" s="45">
        <f>SUM(P9-P18)</f>
        <v>68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8" t="s">
        <v>30</v>
      </c>
      <c r="B41" s="96">
        <v>42935</v>
      </c>
      <c r="C41" s="58"/>
      <c r="D41" s="58"/>
      <c r="E41" s="58"/>
      <c r="F41" s="58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9" t="s">
        <v>36</v>
      </c>
      <c r="B42" s="59" t="s">
        <v>72</v>
      </c>
      <c r="C42" s="59"/>
      <c r="D42" s="59"/>
      <c r="E42" s="59"/>
      <c r="F42" s="59"/>
      <c r="G42" s="1"/>
      <c r="H42" s="1"/>
      <c r="K42" s="1"/>
      <c r="L42" s="1"/>
      <c r="M42" s="1"/>
      <c r="N42" s="1"/>
      <c r="O42" s="1"/>
    </row>
    <row r="43" spans="1:8" ht="12.75">
      <c r="A43" s="59" t="s">
        <v>31</v>
      </c>
      <c r="B43" s="59" t="s">
        <v>73</v>
      </c>
      <c r="C43" s="59"/>
      <c r="D43" s="59"/>
      <c r="E43" s="59"/>
      <c r="F43" s="59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9"/>
  <sheetViews>
    <sheetView showGridLines="0" zoomScalePageLayoutView="0" workbookViewId="0" topLeftCell="A46">
      <selection activeCell="N39" sqref="N39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58" t="s">
        <v>66</v>
      </c>
      <c r="B3" s="158"/>
      <c r="C3" s="158"/>
      <c r="D3" s="158"/>
      <c r="E3" s="158"/>
      <c r="F3" s="158"/>
      <c r="G3" s="158"/>
      <c r="H3" s="158"/>
    </row>
    <row r="4" spans="1:8" ht="15.75" customHeight="1">
      <c r="A4" s="79"/>
      <c r="B4" s="79"/>
      <c r="C4" s="79"/>
      <c r="D4" s="79"/>
      <c r="E4" s="79"/>
      <c r="F4" s="79"/>
      <c r="G4" s="79"/>
      <c r="H4" s="79"/>
    </row>
    <row r="5" spans="1:3" ht="15.75">
      <c r="A5" s="61" t="s">
        <v>37</v>
      </c>
      <c r="B5" s="159" t="s">
        <v>74</v>
      </c>
      <c r="C5" s="159"/>
    </row>
    <row r="6" spans="1:8" ht="11.25" customHeight="1" thickBot="1">
      <c r="A6" s="61"/>
      <c r="B6" s="61"/>
      <c r="C6" s="61"/>
      <c r="H6" s="62" t="s">
        <v>38</v>
      </c>
    </row>
    <row r="7" spans="1:8" ht="16.5" customHeight="1" thickTop="1">
      <c r="A7" s="164" t="s">
        <v>39</v>
      </c>
      <c r="B7" s="166" t="s">
        <v>41</v>
      </c>
      <c r="C7" s="167"/>
      <c r="D7" s="168"/>
      <c r="E7" s="169"/>
      <c r="F7" s="160" t="s">
        <v>63</v>
      </c>
      <c r="G7" s="160" t="s">
        <v>69</v>
      </c>
      <c r="H7" s="162" t="s">
        <v>58</v>
      </c>
    </row>
    <row r="8" spans="1:8" ht="12.75" customHeight="1" thickBot="1">
      <c r="A8" s="165"/>
      <c r="B8" s="65" t="s">
        <v>67</v>
      </c>
      <c r="C8" s="65" t="s">
        <v>68</v>
      </c>
      <c r="D8" s="66" t="s">
        <v>60</v>
      </c>
      <c r="E8" s="67" t="s">
        <v>42</v>
      </c>
      <c r="F8" s="161"/>
      <c r="G8" s="161"/>
      <c r="H8" s="163"/>
    </row>
    <row r="9" spans="1:8" ht="12" customHeight="1">
      <c r="A9" s="68"/>
      <c r="B9" s="69"/>
      <c r="C9" s="70"/>
      <c r="D9" s="71"/>
      <c r="E9" s="71" t="s">
        <v>43</v>
      </c>
      <c r="F9" s="72" t="s">
        <v>44</v>
      </c>
      <c r="G9" s="93" t="s">
        <v>45</v>
      </c>
      <c r="H9" s="73" t="s">
        <v>59</v>
      </c>
    </row>
    <row r="10" spans="1:8" ht="17.25" customHeight="1">
      <c r="A10" s="63" t="s">
        <v>40</v>
      </c>
      <c r="B10" s="102">
        <v>101562</v>
      </c>
      <c r="C10" s="104">
        <v>200000</v>
      </c>
      <c r="D10" s="102">
        <v>50000</v>
      </c>
      <c r="E10" s="102">
        <f>SUM(B10:D10)</f>
        <v>351562</v>
      </c>
      <c r="F10" s="104">
        <v>170000</v>
      </c>
      <c r="G10" s="126">
        <v>120000</v>
      </c>
      <c r="H10" s="103">
        <f>E10-(F10+G10)</f>
        <v>61562</v>
      </c>
    </row>
    <row r="11" spans="1:8" ht="17.25" customHeight="1">
      <c r="A11" s="63" t="s">
        <v>61</v>
      </c>
      <c r="B11" s="102">
        <v>256890.05</v>
      </c>
      <c r="C11" s="104"/>
      <c r="D11" s="102">
        <v>670646</v>
      </c>
      <c r="E11" s="102">
        <f>SUM(B11:D11)</f>
        <v>927536.05</v>
      </c>
      <c r="F11" s="104">
        <v>413813</v>
      </c>
      <c r="G11" s="126">
        <v>320000</v>
      </c>
      <c r="H11" s="103">
        <f>E11-(F11+G11)</f>
        <v>193723.05000000005</v>
      </c>
    </row>
    <row r="12" spans="1:8" ht="17.25" customHeight="1">
      <c r="A12" s="63" t="s">
        <v>46</v>
      </c>
      <c r="B12" s="102">
        <v>1357179.16</v>
      </c>
      <c r="C12" s="104">
        <v>82393.85</v>
      </c>
      <c r="D12" s="102">
        <v>312000</v>
      </c>
      <c r="E12" s="102">
        <f>SUM(B12:D12)</f>
        <v>1751573.01</v>
      </c>
      <c r="F12" s="104">
        <v>1090183.2</v>
      </c>
      <c r="G12" s="126">
        <v>309550</v>
      </c>
      <c r="H12" s="103">
        <f>E12-(F12+G12)</f>
        <v>351839.81000000006</v>
      </c>
    </row>
    <row r="13" spans="1:8" ht="17.25" customHeight="1" thickBot="1">
      <c r="A13" s="64" t="s">
        <v>47</v>
      </c>
      <c r="B13" s="105">
        <v>364366.55</v>
      </c>
      <c r="C13" s="106"/>
      <c r="D13" s="105">
        <v>876307</v>
      </c>
      <c r="E13" s="105">
        <f>SUM(B13:D13)</f>
        <v>1240673.55</v>
      </c>
      <c r="F13" s="106">
        <v>345000</v>
      </c>
      <c r="G13" s="107">
        <v>360000</v>
      </c>
      <c r="H13" s="108">
        <f>E13-(F13+G13)</f>
        <v>535673.55</v>
      </c>
    </row>
    <row r="14" spans="1:8" ht="17.25" customHeight="1" thickBot="1">
      <c r="A14" s="74" t="s">
        <v>48</v>
      </c>
      <c r="B14" s="101">
        <f>SUM(B10:B13)</f>
        <v>2079997.76</v>
      </c>
      <c r="C14" s="101">
        <f>SUM(C10:C13)</f>
        <v>282393.85</v>
      </c>
      <c r="D14" s="101">
        <f>SUM(D10:D13)</f>
        <v>1908953</v>
      </c>
      <c r="E14" s="127">
        <f>SUM(B14:D14)</f>
        <v>4271344.609999999</v>
      </c>
      <c r="F14" s="128">
        <f>SUM(F10:F13)</f>
        <v>2018996.2</v>
      </c>
      <c r="G14" s="129">
        <f>SUM(G10:G13)</f>
        <v>1109550</v>
      </c>
      <c r="H14" s="130">
        <f>SUM(H10:H13)</f>
        <v>1142798.4100000001</v>
      </c>
    </row>
    <row r="15" ht="17.25" customHeight="1" thickTop="1"/>
    <row r="16" spans="1:8" ht="15" customHeight="1">
      <c r="A16" t="s">
        <v>54</v>
      </c>
      <c r="E16" s="75"/>
      <c r="F16" s="3"/>
      <c r="G16" s="3"/>
      <c r="H16" s="3"/>
    </row>
    <row r="17" spans="1:8" ht="15.75" customHeight="1">
      <c r="A17" s="109" t="s">
        <v>75</v>
      </c>
      <c r="B17" s="110"/>
      <c r="C17" s="110"/>
      <c r="D17" s="110"/>
      <c r="E17" s="111"/>
      <c r="F17" s="110"/>
      <c r="G17" s="110"/>
      <c r="H17" s="112"/>
    </row>
    <row r="18" spans="1:8" ht="14.25" customHeight="1">
      <c r="A18" s="113" t="s">
        <v>119</v>
      </c>
      <c r="B18" s="3"/>
      <c r="C18" s="3"/>
      <c r="D18" s="3"/>
      <c r="E18" s="75"/>
      <c r="F18" s="3"/>
      <c r="G18" s="3"/>
      <c r="H18" s="114"/>
    </row>
    <row r="19" spans="1:8" ht="15" customHeight="1">
      <c r="A19" s="115" t="s">
        <v>120</v>
      </c>
      <c r="B19" s="116"/>
      <c r="C19" s="116"/>
      <c r="D19" s="116"/>
      <c r="E19" s="117"/>
      <c r="F19" s="116"/>
      <c r="G19" s="116"/>
      <c r="H19" s="118"/>
    </row>
    <row r="20" ht="9" customHeight="1">
      <c r="E20" s="76"/>
    </row>
    <row r="21" spans="1:8" ht="15.75">
      <c r="A21" s="77" t="s">
        <v>49</v>
      </c>
      <c r="C21" s="125" t="s">
        <v>117</v>
      </c>
      <c r="H21" s="125" t="s">
        <v>118</v>
      </c>
    </row>
    <row r="22" spans="1:8" ht="12.75">
      <c r="A22" s="119" t="s">
        <v>76</v>
      </c>
      <c r="C22" s="120">
        <v>413813</v>
      </c>
      <c r="H22" s="120">
        <v>320000</v>
      </c>
    </row>
    <row r="23" spans="1:8" ht="12.75">
      <c r="A23" t="s">
        <v>77</v>
      </c>
      <c r="C23" s="121">
        <v>69173</v>
      </c>
      <c r="E23" t="s">
        <v>78</v>
      </c>
      <c r="H23" s="121">
        <v>120000</v>
      </c>
    </row>
    <row r="24" spans="1:8" ht="12.75">
      <c r="A24" t="s">
        <v>79</v>
      </c>
      <c r="C24" s="121">
        <v>100000</v>
      </c>
      <c r="E24" t="s">
        <v>80</v>
      </c>
      <c r="F24" s="3"/>
      <c r="G24" s="3"/>
      <c r="H24" s="121">
        <v>140000</v>
      </c>
    </row>
    <row r="25" spans="1:8" ht="12.75">
      <c r="A25" t="s">
        <v>114</v>
      </c>
      <c r="C25" s="121">
        <v>64640</v>
      </c>
      <c r="E25" t="s">
        <v>81</v>
      </c>
      <c r="H25" s="121">
        <v>60000</v>
      </c>
    </row>
    <row r="26" spans="1:8" ht="12.75">
      <c r="A26" t="s">
        <v>82</v>
      </c>
      <c r="C26" s="121"/>
      <c r="H26" s="121"/>
    </row>
    <row r="27" spans="1:3" ht="12.75">
      <c r="A27" t="s">
        <v>83</v>
      </c>
      <c r="C27" s="121">
        <v>90000</v>
      </c>
    </row>
    <row r="28" spans="1:3" ht="12.75">
      <c r="A28" t="s">
        <v>78</v>
      </c>
      <c r="C28" s="121">
        <v>90000</v>
      </c>
    </row>
    <row r="29" ht="12.75">
      <c r="C29" s="121"/>
    </row>
    <row r="30" spans="1:8" ht="12.75">
      <c r="A30" s="119" t="s">
        <v>84</v>
      </c>
      <c r="C30" s="122">
        <v>1090183.2</v>
      </c>
      <c r="H30" s="120">
        <v>309550</v>
      </c>
    </row>
    <row r="31" spans="1:8" ht="12.75">
      <c r="A31" t="s">
        <v>85</v>
      </c>
      <c r="C31" s="123">
        <v>60000</v>
      </c>
      <c r="E31" t="s">
        <v>86</v>
      </c>
      <c r="H31" s="121">
        <v>50000</v>
      </c>
    </row>
    <row r="32" spans="1:8" ht="12.75">
      <c r="A32" t="s">
        <v>87</v>
      </c>
      <c r="C32" s="123">
        <v>7000</v>
      </c>
      <c r="E32" t="s">
        <v>85</v>
      </c>
      <c r="H32" s="121">
        <v>75000</v>
      </c>
    </row>
    <row r="33" spans="1:8" ht="12.75">
      <c r="A33" t="s">
        <v>88</v>
      </c>
      <c r="C33" s="123">
        <v>51543</v>
      </c>
      <c r="E33" t="s">
        <v>89</v>
      </c>
      <c r="H33" s="121">
        <v>40000</v>
      </c>
    </row>
    <row r="34" spans="1:8" ht="12.75">
      <c r="A34" t="s">
        <v>90</v>
      </c>
      <c r="C34" s="123">
        <v>7000</v>
      </c>
      <c r="E34" t="s">
        <v>87</v>
      </c>
      <c r="H34" s="121">
        <v>7000</v>
      </c>
    </row>
    <row r="35" spans="1:8" ht="12.75">
      <c r="A35" t="s">
        <v>91</v>
      </c>
      <c r="C35" s="123">
        <v>550</v>
      </c>
      <c r="E35" t="s">
        <v>90</v>
      </c>
      <c r="H35" s="121">
        <v>7000</v>
      </c>
    </row>
    <row r="36" spans="1:8" ht="12.75">
      <c r="A36" t="s">
        <v>92</v>
      </c>
      <c r="C36" s="123">
        <v>766090.2</v>
      </c>
      <c r="E36" t="s">
        <v>91</v>
      </c>
      <c r="H36" s="121">
        <v>550</v>
      </c>
    </row>
    <row r="37" spans="1:8" ht="12.75">
      <c r="A37" t="s">
        <v>115</v>
      </c>
      <c r="C37" s="123">
        <v>11000</v>
      </c>
      <c r="E37" s="124" t="s">
        <v>93</v>
      </c>
      <c r="H37" s="121"/>
    </row>
    <row r="38" spans="1:8" ht="12.75">
      <c r="A38" t="s">
        <v>116</v>
      </c>
      <c r="C38" s="123">
        <v>10000</v>
      </c>
      <c r="E38" t="s">
        <v>94</v>
      </c>
      <c r="G38" s="123"/>
      <c r="H38" s="121">
        <v>12000</v>
      </c>
    </row>
    <row r="39" spans="1:8" ht="12.75">
      <c r="A39" t="s">
        <v>96</v>
      </c>
      <c r="C39" s="123">
        <v>47000</v>
      </c>
      <c r="E39" t="s">
        <v>95</v>
      </c>
      <c r="G39" s="123"/>
      <c r="H39" s="121">
        <v>40000</v>
      </c>
    </row>
    <row r="40" spans="1:8" ht="12.75">
      <c r="A40" s="124" t="s">
        <v>93</v>
      </c>
      <c r="E40" t="s">
        <v>96</v>
      </c>
      <c r="G40" s="123"/>
      <c r="H40" s="121">
        <v>15000</v>
      </c>
    </row>
    <row r="41" spans="1:8" ht="12.75">
      <c r="A41" t="s">
        <v>94</v>
      </c>
      <c r="C41" s="123">
        <v>12000</v>
      </c>
      <c r="E41" t="s">
        <v>97</v>
      </c>
      <c r="G41" s="123"/>
      <c r="H41" s="121">
        <v>20000</v>
      </c>
    </row>
    <row r="42" spans="1:8" ht="12.75">
      <c r="A42" t="s">
        <v>95</v>
      </c>
      <c r="C42" s="123">
        <v>40000</v>
      </c>
      <c r="E42" t="s">
        <v>98</v>
      </c>
      <c r="G42" s="123"/>
      <c r="H42" s="121">
        <v>10000</v>
      </c>
    </row>
    <row r="43" spans="1:8" ht="12.75">
      <c r="A43" t="s">
        <v>96</v>
      </c>
      <c r="C43" s="123">
        <v>15000</v>
      </c>
      <c r="E43" t="s">
        <v>99</v>
      </c>
      <c r="G43" s="123"/>
      <c r="H43" s="121">
        <v>20000</v>
      </c>
    </row>
    <row r="44" spans="1:8" ht="12.75">
      <c r="A44" t="s">
        <v>97</v>
      </c>
      <c r="C44" s="123">
        <v>20000</v>
      </c>
      <c r="E44" t="s">
        <v>100</v>
      </c>
      <c r="G44" s="123"/>
      <c r="H44" s="121">
        <v>6000</v>
      </c>
    </row>
    <row r="45" spans="1:8" ht="12.75">
      <c r="A45" t="s">
        <v>98</v>
      </c>
      <c r="C45" s="123">
        <v>10000</v>
      </c>
      <c r="E45" t="s">
        <v>101</v>
      </c>
      <c r="G45" s="123"/>
      <c r="H45" s="121">
        <v>7000</v>
      </c>
    </row>
    <row r="46" spans="1:8" ht="12.75">
      <c r="A46" t="s">
        <v>99</v>
      </c>
      <c r="C46" s="123">
        <v>20000</v>
      </c>
      <c r="H46" s="121"/>
    </row>
    <row r="47" spans="1:3" ht="12.75">
      <c r="A47" t="s">
        <v>100</v>
      </c>
      <c r="C47" s="123">
        <v>6000</v>
      </c>
    </row>
    <row r="48" spans="1:3" ht="12.75">
      <c r="A48" t="s">
        <v>101</v>
      </c>
      <c r="C48" s="123">
        <v>7000</v>
      </c>
    </row>
    <row r="49" ht="12.75">
      <c r="C49" s="123"/>
    </row>
    <row r="50" spans="1:8" ht="12.75">
      <c r="A50" s="119" t="s">
        <v>102</v>
      </c>
      <c r="C50" s="120">
        <v>345000</v>
      </c>
      <c r="H50" s="120">
        <v>360000</v>
      </c>
    </row>
    <row r="51" spans="1:8" ht="12.75">
      <c r="A51" t="s">
        <v>103</v>
      </c>
      <c r="C51" s="121">
        <v>85000</v>
      </c>
      <c r="E51" t="s">
        <v>103</v>
      </c>
      <c r="H51" s="121">
        <v>90000</v>
      </c>
    </row>
    <row r="52" spans="1:8" ht="12.75">
      <c r="A52" t="s">
        <v>104</v>
      </c>
      <c r="C52" s="121">
        <v>32000</v>
      </c>
      <c r="E52" t="s">
        <v>104</v>
      </c>
      <c r="H52" s="121">
        <v>44000</v>
      </c>
    </row>
    <row r="53" spans="1:5" ht="12.75">
      <c r="A53" t="s">
        <v>105</v>
      </c>
      <c r="E53" t="s">
        <v>106</v>
      </c>
    </row>
    <row r="54" spans="1:8" ht="12.75">
      <c r="A54" t="s">
        <v>107</v>
      </c>
      <c r="C54" s="121">
        <v>6000</v>
      </c>
      <c r="E54" t="s">
        <v>107</v>
      </c>
      <c r="H54" s="121">
        <v>6000</v>
      </c>
    </row>
    <row r="55" spans="1:8" ht="12.75">
      <c r="A55" t="s">
        <v>108</v>
      </c>
      <c r="C55" s="121">
        <v>80000</v>
      </c>
      <c r="E55" t="s">
        <v>108</v>
      </c>
      <c r="H55" s="121">
        <v>80000</v>
      </c>
    </row>
    <row r="56" spans="1:8" ht="12.75">
      <c r="A56" t="s">
        <v>109</v>
      </c>
      <c r="C56" s="121">
        <v>40000</v>
      </c>
      <c r="E56" t="s">
        <v>109</v>
      </c>
      <c r="H56" s="121">
        <v>40000</v>
      </c>
    </row>
    <row r="57" spans="1:8" ht="12.75">
      <c r="A57" t="s">
        <v>110</v>
      </c>
      <c r="E57" t="s">
        <v>111</v>
      </c>
      <c r="H57" s="121">
        <v>30000</v>
      </c>
    </row>
    <row r="58" spans="1:8" ht="12.75">
      <c r="A58" t="s">
        <v>112</v>
      </c>
      <c r="C58" s="121">
        <v>35000</v>
      </c>
      <c r="E58" t="s">
        <v>113</v>
      </c>
      <c r="H58" s="121">
        <v>70000</v>
      </c>
    </row>
    <row r="59" spans="1:8" ht="12.75">
      <c r="A59" t="s">
        <v>113</v>
      </c>
      <c r="C59" s="121">
        <v>67000</v>
      </c>
      <c r="H59" s="121"/>
    </row>
    <row r="60" spans="3:8" ht="12.75">
      <c r="C60" s="121"/>
      <c r="H60" s="121"/>
    </row>
    <row r="61" spans="1:2" ht="12.75">
      <c r="A61" s="78" t="s">
        <v>50</v>
      </c>
      <c r="B61" s="131">
        <v>42935</v>
      </c>
    </row>
    <row r="62" spans="1:7" ht="12.75">
      <c r="A62" s="78" t="s">
        <v>51</v>
      </c>
      <c r="B62" t="s">
        <v>72</v>
      </c>
      <c r="E62" s="78" t="s">
        <v>31</v>
      </c>
      <c r="F62" s="78" t="s">
        <v>73</v>
      </c>
      <c r="G62" s="78"/>
    </row>
    <row r="66" ht="12.75">
      <c r="A66" s="78"/>
    </row>
    <row r="67" spans="1:5" ht="12.75">
      <c r="A67" s="78"/>
      <c r="E67" s="78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</sheetData>
  <sheetProtection/>
  <mergeCells count="7">
    <mergeCell ref="A3:H3"/>
    <mergeCell ref="B5:C5"/>
    <mergeCell ref="F7:F8"/>
    <mergeCell ref="H7:H8"/>
    <mergeCell ref="A7:A8"/>
    <mergeCell ref="B7:E7"/>
    <mergeCell ref="G7:G8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2017-07-18T13:20:19Z</cp:lastPrinted>
  <dcterms:created xsi:type="dcterms:W3CDTF">2001-10-29T09:16:17Z</dcterms:created>
  <dcterms:modified xsi:type="dcterms:W3CDTF">2018-01-03T17:26:17Z</dcterms:modified>
  <cp:category/>
  <cp:version/>
  <cp:contentType/>
  <cp:contentStatus/>
</cp:coreProperties>
</file>