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4145" windowHeight="14430" tabRatio="797" activeTab="3"/>
  </bookViews>
  <sheets>
    <sheet name="FP-celá organizace" sheetId="1" r:id="rId1"/>
    <sheet name="FP-ZŠ" sheetId="2" r:id="rId2"/>
    <sheet name="FP-MŠ J. + MŠ A.Č." sheetId="3" r:id="rId3"/>
    <sheet name="čerpání fondů" sheetId="4" r:id="rId4"/>
  </sheets>
  <definedNames>
    <definedName name="_xlnm.Print_Area" localSheetId="3">'čerpání fondů'!$A$1:$I$65</definedName>
  </definedNames>
  <calcPr fullCalcOnLoad="1"/>
</workbook>
</file>

<file path=xl/sharedStrings.xml><?xml version="1.0" encoding="utf-8"?>
<sst xmlns="http://schemas.openxmlformats.org/spreadsheetml/2006/main" count="569" uniqueCount="90">
  <si>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</si>
  <si>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</si>
  <si>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</si>
  <si>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</si>
  <si>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</si>
  <si>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</si>
  <si>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</si>
  <si>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</si>
  <si>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</si>
  <si>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</si>
  <si>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</si>
  <si>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</si>
  <si>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</si>
  <si>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</si>
  <si>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</si>
  <si>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</si>
  <si>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</si>
  <si>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</si>
  <si>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</si>
  <si>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</si>
  <si>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</si>
  <si>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</si>
  <si>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</si>
  <si>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</si>
  <si>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</si>
  <si>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</si>
  <si>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</si>
  <si>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</si>
  <si>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</si>
  <si>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</si>
  <si>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>SR - státní rozpočet</t>
  </si>
  <si>
    <t xml:space="preserve">Datum: </t>
  </si>
  <si>
    <t>Schválil: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</si>
  <si>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</si>
  <si>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</si>
  <si>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</si>
  <si>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</si>
  <si>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Zpracoval/tel.:</t>
  </si>
  <si>
    <t>v Kč</t>
  </si>
  <si>
    <t>Název fondu</t>
  </si>
  <si>
    <t>Fond odměn</t>
  </si>
  <si>
    <t xml:space="preserve">Zdroje </t>
  </si>
  <si>
    <t>celkem</t>
  </si>
  <si>
    <t>a</t>
  </si>
  <si>
    <t>b</t>
  </si>
  <si>
    <t>Fond investiční</t>
  </si>
  <si>
    <t xml:space="preserve">Fond rezervní </t>
  </si>
  <si>
    <t xml:space="preserve">FKSP </t>
  </si>
  <si>
    <t>CELKEM</t>
  </si>
  <si>
    <t xml:space="preserve">Organizace: </t>
  </si>
  <si>
    <t>Výsledek hospodaření</t>
  </si>
  <si>
    <t>VH - výsledek hospodaření</t>
  </si>
  <si>
    <t>Nájemné hrazené MČ</t>
  </si>
  <si>
    <t xml:space="preserve">Prostředky z ESF </t>
  </si>
  <si>
    <t>Mgr.Petr Karvánek</t>
  </si>
  <si>
    <t>Krucká, 224311116</t>
  </si>
  <si>
    <t>Fond investiční:</t>
  </si>
  <si>
    <t>Fond rezervní:</t>
  </si>
  <si>
    <t>učebnice, učební pomůcky</t>
  </si>
  <si>
    <t>materiál</t>
  </si>
  <si>
    <t xml:space="preserve">Zpracoval/telefon: </t>
  </si>
  <si>
    <t xml:space="preserve">Schválil: </t>
  </si>
  <si>
    <r>
      <t>Zůstatek</t>
    </r>
    <r>
      <rPr>
        <b/>
        <sz val="8"/>
        <rFont val="Arial CE"/>
        <family val="2"/>
      </rPr>
      <t xml:space="preserve">      </t>
    </r>
  </si>
  <si>
    <t>a-(b+c)</t>
  </si>
  <si>
    <t>cestovné</t>
  </si>
  <si>
    <t>ostatní zdroje</t>
  </si>
  <si>
    <t>DDHM</t>
  </si>
  <si>
    <t>Základní škola a Mateřská škola  Antonína Čermáka</t>
  </si>
  <si>
    <t>Základní škola a Mateřská škola  Antonína Čermáka  - celá organizace</t>
  </si>
  <si>
    <t>Základní škola a Mateřská škola Antonína Čermáka  - základní škola</t>
  </si>
  <si>
    <t>Základní škola a Mateřská škola Antonína Čermáka  - MŠ Janákova + MŠ A. Čermáka</t>
  </si>
  <si>
    <t>školení</t>
  </si>
  <si>
    <t>kurz.rozdíly, reprezentace</t>
  </si>
  <si>
    <t>služby, software</t>
  </si>
  <si>
    <t>interaktivní projekce</t>
  </si>
  <si>
    <t>Plán čerpání do konce r. 2017</t>
  </si>
  <si>
    <t>2017 - plán</t>
  </si>
  <si>
    <t>opravy</t>
  </si>
  <si>
    <t>kopírka</t>
  </si>
  <si>
    <t xml:space="preserve">index v % </t>
  </si>
  <si>
    <t>odvod do rozpočtu zřizovatele</t>
  </si>
  <si>
    <t>Finanční plán na rok 2017</t>
  </si>
  <si>
    <t>stav k 31.12.2016</t>
  </si>
  <si>
    <t>příděl z VH 2016</t>
  </si>
  <si>
    <t>Plán čerpání do konce r. 2018</t>
  </si>
  <si>
    <t>2018 - plán</t>
  </si>
  <si>
    <t>zahradní domek</t>
  </si>
  <si>
    <t>Finanční plán na rok 2018 - 1. čtení rozpočtu</t>
  </si>
  <si>
    <t>Finanční plán na rok 2018</t>
  </si>
  <si>
    <t xml:space="preserve"> Fondy příspěvkové organizace na rok 2018 - plán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</si>
</sst>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[$-F800]dddd\,\ mmmm\ dd\,\ yyyy"/>
    <numFmt numFmtId="167" formatCode="0.0"/>
    <numFmt numFmtId="168" formatCode="#,##0.00\ _K_č"/>
    <numFmt numFmtId="169" formatCode="#,##0.00\ &quot;Kč&quot;"/>
    <numFmt numFmtId="170" formatCode="#,##0\ &quot;Kč&quot;"/>
    <numFmt numFmtId="171" formatCode="dd/mm/yy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double"/>
      <bottom style="thin"/>
    </border>
    <border>
      <left style="double"/>
      <right style="medium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41" fontId="1" fillId="0" borderId="10" xfId="0" applyNumberFormat="1" applyFont="1" applyFill="1" applyBorder="1" applyAlignment="1" applyProtection="1">
      <alignment horizontal="center" wrapText="1"/>
      <protection hidden="1"/>
    </xf>
    <xf numFmtId="41" fontId="1" fillId="0" borderId="11" xfId="0" applyNumberFormat="1" applyFont="1" applyFill="1" applyBorder="1" applyAlignment="1" applyProtection="1">
      <alignment horizontal="center" wrapText="1"/>
      <protection hidden="1"/>
    </xf>
    <xf numFmtId="41" fontId="0" fillId="0" borderId="10" xfId="0" applyNumberFormat="1" applyFont="1" applyFill="1" applyBorder="1" applyAlignment="1" applyProtection="1">
      <alignment horizontal="center" wrapText="1"/>
      <protection hidden="1"/>
    </xf>
    <xf numFmtId="41" fontId="0" fillId="0" borderId="11" xfId="0" applyNumberFormat="1" applyFont="1" applyFill="1" applyBorder="1" applyAlignment="1" applyProtection="1">
      <alignment horizontal="center" wrapText="1"/>
      <protection hidden="1"/>
    </xf>
    <xf numFmtId="41" fontId="1" fillId="0" borderId="12" xfId="0" applyNumberFormat="1" applyFont="1" applyFill="1" applyBorder="1" applyAlignment="1" applyProtection="1">
      <alignment horizontal="center"/>
      <protection hidden="1"/>
    </xf>
    <xf numFmtId="41" fontId="0" fillId="0" borderId="12" xfId="0" applyNumberFormat="1" applyFont="1" applyFill="1" applyBorder="1" applyAlignment="1" applyProtection="1">
      <alignment horizontal="center"/>
      <protection hidden="1"/>
    </xf>
    <xf numFmtId="41" fontId="0" fillId="0" borderId="13" xfId="0" applyNumberFormat="1" applyFont="1" applyFill="1" applyBorder="1" applyAlignment="1" applyProtection="1">
      <alignment horizontal="center"/>
      <protection hidden="1"/>
    </xf>
    <xf numFmtId="41" fontId="0" fillId="0" borderId="12" xfId="0" applyNumberFormat="1" applyFont="1" applyFill="1" applyBorder="1" applyAlignment="1" applyProtection="1">
      <alignment horizontal="center"/>
      <protection locked="0"/>
    </xf>
    <xf numFmtId="41" fontId="1" fillId="0" borderId="12" xfId="0" applyNumberFormat="1" applyFont="1" applyFill="1" applyBorder="1" applyAlignment="1" applyProtection="1">
      <alignment horizontal="center"/>
      <protection locked="0"/>
    </xf>
    <xf numFmtId="41" fontId="1" fillId="0" borderId="14" xfId="0" applyNumberFormat="1" applyFont="1" applyFill="1" applyBorder="1" applyAlignment="1" applyProtection="1">
      <alignment horizontal="center"/>
      <protection locked="0"/>
    </xf>
    <xf numFmtId="41" fontId="1" fillId="0" borderId="15" xfId="0" applyNumberFormat="1" applyFont="1" applyFill="1" applyBorder="1" applyAlignment="1" applyProtection="1">
      <alignment horizontal="center"/>
      <protection locked="0"/>
    </xf>
    <xf numFmtId="41" fontId="1" fillId="0" borderId="13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41" fontId="1" fillId="0" borderId="13" xfId="0" applyNumberFormat="1" applyFont="1" applyFill="1" applyBorder="1" applyAlignment="1" applyProtection="1">
      <alignment horizontal="center"/>
      <protection hidden="1"/>
    </xf>
    <xf numFmtId="41" fontId="1" fillId="0" borderId="16" xfId="0" applyNumberFormat="1" applyFont="1" applyFill="1" applyBorder="1" applyAlignment="1" applyProtection="1">
      <alignment horizontal="center"/>
      <protection hidden="1"/>
    </xf>
    <xf numFmtId="41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41" fontId="0" fillId="0" borderId="17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" fillId="0" borderId="18" xfId="0" applyFont="1" applyFill="1" applyBorder="1" applyAlignment="1" applyProtection="1">
      <alignment/>
      <protection hidden="1"/>
    </xf>
    <xf numFmtId="41" fontId="1" fillId="0" borderId="17" xfId="0" applyNumberFormat="1" applyFont="1" applyFill="1" applyBorder="1" applyAlignment="1" applyProtection="1">
      <alignment/>
      <protection hidden="1"/>
    </xf>
    <xf numFmtId="41" fontId="1" fillId="0" borderId="18" xfId="0" applyNumberFormat="1" applyFont="1" applyFill="1" applyBorder="1" applyAlignment="1" applyProtection="1">
      <alignment horizontal="center"/>
      <protection hidden="1"/>
    </xf>
    <xf numFmtId="41" fontId="1" fillId="0" borderId="17" xfId="0" applyNumberFormat="1" applyFont="1" applyFill="1" applyBorder="1" applyAlignment="1" applyProtection="1">
      <alignment horizontal="center"/>
      <protection hidden="1"/>
    </xf>
    <xf numFmtId="41" fontId="1" fillId="0" borderId="19" xfId="0" applyNumberFormat="1" applyFont="1" applyFill="1" applyBorder="1" applyAlignment="1" applyProtection="1">
      <alignment horizontal="center"/>
      <protection hidden="1"/>
    </xf>
    <xf numFmtId="41" fontId="1" fillId="0" borderId="20" xfId="0" applyNumberFormat="1" applyFont="1" applyFill="1" applyBorder="1" applyAlignment="1" applyProtection="1">
      <alignment horizontal="center"/>
      <protection hidden="1"/>
    </xf>
    <xf numFmtId="0" fontId="0" fillId="0" borderId="18" xfId="0" applyFont="1" applyFill="1" applyBorder="1" applyAlignment="1" applyProtection="1">
      <alignment/>
      <protection hidden="1"/>
    </xf>
    <xf numFmtId="41" fontId="0" fillId="0" borderId="18" xfId="0" applyNumberFormat="1" applyFont="1" applyFill="1" applyBorder="1" applyAlignment="1" applyProtection="1">
      <alignment horizontal="center" wrapText="1"/>
      <protection hidden="1"/>
    </xf>
    <xf numFmtId="41" fontId="0" fillId="0" borderId="19" xfId="0" applyNumberFormat="1" applyFont="1" applyFill="1" applyBorder="1" applyAlignment="1" applyProtection="1">
      <alignment horizontal="center"/>
      <protection hidden="1"/>
    </xf>
    <xf numFmtId="41" fontId="0" fillId="0" borderId="21" xfId="0" applyNumberFormat="1" applyFont="1" applyFill="1" applyBorder="1" applyAlignment="1" applyProtection="1">
      <alignment horizontal="center" wrapText="1"/>
      <protection hidden="1"/>
    </xf>
    <xf numFmtId="0" fontId="1" fillId="0" borderId="22" xfId="0" applyFont="1" applyFill="1" applyBorder="1" applyAlignment="1" applyProtection="1">
      <alignment/>
      <protection hidden="1"/>
    </xf>
    <xf numFmtId="41" fontId="1" fillId="0" borderId="23" xfId="0" applyNumberFormat="1" applyFont="1" applyFill="1" applyBorder="1" applyAlignment="1" applyProtection="1">
      <alignment horizontal="center"/>
      <protection hidden="1"/>
    </xf>
    <xf numFmtId="41" fontId="1" fillId="0" borderId="24" xfId="0" applyNumberFormat="1" applyFont="1" applyFill="1" applyBorder="1" applyAlignment="1" applyProtection="1">
      <alignment horizontal="center"/>
      <protection hidden="1"/>
    </xf>
    <xf numFmtId="41" fontId="1" fillId="0" borderId="22" xfId="0" applyNumberFormat="1" applyFont="1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/>
      <protection hidden="1"/>
    </xf>
    <xf numFmtId="41" fontId="0" fillId="0" borderId="23" xfId="0" applyNumberFormat="1" applyFont="1" applyFill="1" applyBorder="1" applyAlignment="1" applyProtection="1">
      <alignment horizontal="center"/>
      <protection locked="0"/>
    </xf>
    <xf numFmtId="41" fontId="0" fillId="0" borderId="24" xfId="0" applyNumberFormat="1" applyFont="1" applyFill="1" applyBorder="1" applyAlignment="1" applyProtection="1">
      <alignment horizontal="center"/>
      <protection hidden="1"/>
    </xf>
    <xf numFmtId="41" fontId="0" fillId="0" borderId="22" xfId="0" applyNumberFormat="1" applyFont="1" applyFill="1" applyBorder="1" applyAlignment="1" applyProtection="1">
      <alignment horizontal="center"/>
      <protection locked="0"/>
    </xf>
    <xf numFmtId="41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/>
      <protection hidden="1"/>
    </xf>
    <xf numFmtId="41" fontId="0" fillId="0" borderId="26" xfId="0" applyNumberFormat="1" applyFont="1" applyFill="1" applyBorder="1" applyAlignment="1" applyProtection="1">
      <alignment horizontal="center"/>
      <protection locked="0"/>
    </xf>
    <xf numFmtId="41" fontId="0" fillId="0" borderId="16" xfId="0" applyNumberFormat="1" applyFont="1" applyFill="1" applyBorder="1" applyAlignment="1" applyProtection="1">
      <alignment horizontal="center"/>
      <protection hidden="1"/>
    </xf>
    <xf numFmtId="41" fontId="0" fillId="0" borderId="25" xfId="0" applyNumberFormat="1" applyFont="1" applyFill="1" applyBorder="1" applyAlignment="1" applyProtection="1">
      <alignment horizontal="center"/>
      <protection locked="0"/>
    </xf>
    <xf numFmtId="41" fontId="0" fillId="0" borderId="27" xfId="0" applyNumberFormat="1" applyFont="1" applyFill="1" applyBorder="1" applyAlignment="1" applyProtection="1">
      <alignment horizontal="center"/>
      <protection hidden="1"/>
    </xf>
    <xf numFmtId="41" fontId="0" fillId="0" borderId="28" xfId="0" applyNumberFormat="1" applyFont="1" applyFill="1" applyBorder="1" applyAlignment="1" applyProtection="1">
      <alignment horizontal="center"/>
      <protection locked="0"/>
    </xf>
    <xf numFmtId="41" fontId="0" fillId="0" borderId="23" xfId="0" applyNumberFormat="1" applyFont="1" applyFill="1" applyBorder="1" applyAlignment="1" applyProtection="1">
      <alignment horizontal="center"/>
      <protection hidden="1"/>
    </xf>
    <xf numFmtId="41" fontId="1" fillId="0" borderId="23" xfId="0" applyNumberFormat="1" applyFont="1" applyFill="1" applyBorder="1" applyAlignment="1" applyProtection="1">
      <alignment horizontal="center"/>
      <protection hidden="1"/>
    </xf>
    <xf numFmtId="41" fontId="1" fillId="0" borderId="22" xfId="0" applyNumberFormat="1" applyFont="1" applyFill="1" applyBorder="1" applyAlignment="1" applyProtection="1">
      <alignment horizontal="center"/>
      <protection locked="0"/>
    </xf>
    <xf numFmtId="41" fontId="1" fillId="0" borderId="20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/>
      <protection hidden="1"/>
    </xf>
    <xf numFmtId="0" fontId="1" fillId="0" borderId="29" xfId="0" applyFont="1" applyFill="1" applyBorder="1" applyAlignment="1" applyProtection="1">
      <alignment/>
      <protection hidden="1"/>
    </xf>
    <xf numFmtId="41" fontId="1" fillId="0" borderId="29" xfId="0" applyNumberFormat="1" applyFont="1" applyFill="1" applyBorder="1" applyAlignment="1" applyProtection="1">
      <alignment horizontal="center"/>
      <protection locked="0"/>
    </xf>
    <xf numFmtId="41" fontId="1" fillId="0" borderId="30" xfId="0" applyNumberFormat="1" applyFon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/>
      <protection hidden="1"/>
    </xf>
    <xf numFmtId="41" fontId="1" fillId="0" borderId="31" xfId="0" applyNumberFormat="1" applyFont="1" applyFill="1" applyBorder="1" applyAlignment="1" applyProtection="1">
      <alignment horizontal="center"/>
      <protection hidden="1"/>
    </xf>
    <xf numFmtId="41" fontId="1" fillId="0" borderId="25" xfId="0" applyNumberFormat="1" applyFont="1" applyFill="1" applyBorder="1" applyAlignment="1" applyProtection="1">
      <alignment horizontal="center"/>
      <protection locked="0"/>
    </xf>
    <xf numFmtId="41" fontId="1" fillId="0" borderId="32" xfId="0" applyNumberFormat="1" applyFont="1" applyFill="1" applyBorder="1" applyAlignment="1" applyProtection="1">
      <alignment horizontal="center"/>
      <protection hidden="1"/>
    </xf>
    <xf numFmtId="41" fontId="1" fillId="0" borderId="28" xfId="0" applyNumberFormat="1" applyFont="1" applyFill="1" applyBorder="1" applyAlignment="1" applyProtection="1">
      <alignment horizontal="center"/>
      <protection locked="0"/>
    </xf>
    <xf numFmtId="41" fontId="1" fillId="0" borderId="33" xfId="0" applyNumberFormat="1" applyFont="1" applyFill="1" applyBorder="1" applyAlignment="1" applyProtection="1">
      <alignment horizontal="center"/>
      <protection hidden="1"/>
    </xf>
    <xf numFmtId="41" fontId="1" fillId="0" borderId="34" xfId="0" applyNumberFormat="1" applyFont="1" applyFill="1" applyBorder="1" applyAlignment="1" applyProtection="1">
      <alignment horizontal="center"/>
      <protection hidden="1"/>
    </xf>
    <xf numFmtId="41" fontId="1" fillId="0" borderId="35" xfId="0" applyNumberFormat="1" applyFont="1" applyFill="1" applyBorder="1" applyAlignment="1" applyProtection="1">
      <alignment horizontal="center"/>
      <protection hidden="1"/>
    </xf>
    <xf numFmtId="41" fontId="1" fillId="0" borderId="36" xfId="0" applyNumberFormat="1" applyFont="1" applyFill="1" applyBorder="1" applyAlignment="1" applyProtection="1">
      <alignment horizontal="center"/>
      <protection hidden="1"/>
    </xf>
    <xf numFmtId="41" fontId="1" fillId="0" borderId="25" xfId="0" applyNumberFormat="1" applyFont="1" applyFill="1" applyBorder="1" applyAlignment="1" applyProtection="1">
      <alignment horizontal="center"/>
      <protection hidden="1"/>
    </xf>
    <xf numFmtId="41" fontId="1" fillId="0" borderId="37" xfId="0" applyNumberFormat="1" applyFont="1" applyFill="1" applyBorder="1" applyAlignment="1" applyProtection="1">
      <alignment horizontal="center"/>
      <protection hidden="1"/>
    </xf>
    <xf numFmtId="41" fontId="1" fillId="0" borderId="28" xfId="0" applyNumberFormat="1" applyFont="1" applyFill="1" applyBorder="1" applyAlignment="1" applyProtection="1">
      <alignment horizontal="center"/>
      <protection hidden="1"/>
    </xf>
    <xf numFmtId="41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38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/>
    </xf>
    <xf numFmtId="44" fontId="0" fillId="0" borderId="0" xfId="42" applyFont="1" applyFill="1" applyAlignment="1">
      <alignment/>
    </xf>
    <xf numFmtId="44" fontId="0" fillId="0" borderId="39" xfId="0" applyNumberFormat="1" applyFill="1" applyBorder="1" applyAlignment="1">
      <alignment/>
    </xf>
    <xf numFmtId="44" fontId="0" fillId="0" borderId="0" xfId="0" applyNumberFormat="1" applyFill="1" applyAlignment="1">
      <alignment/>
    </xf>
    <xf numFmtId="44" fontId="0" fillId="0" borderId="40" xfId="42" applyFont="1" applyFill="1" applyBorder="1" applyAlignment="1">
      <alignment/>
    </xf>
    <xf numFmtId="0" fontId="1" fillId="0" borderId="0" xfId="0" applyFont="1" applyFill="1" applyAlignment="1">
      <alignment/>
    </xf>
    <xf numFmtId="41" fontId="1" fillId="0" borderId="17" xfId="0" applyNumberFormat="1" applyFont="1" applyFill="1" applyBorder="1" applyAlignment="1" applyProtection="1">
      <alignment wrapText="1"/>
      <protection locked="0"/>
    </xf>
    <xf numFmtId="41" fontId="0" fillId="0" borderId="32" xfId="0" applyNumberFormat="1" applyFont="1" applyFill="1" applyBorder="1" applyAlignment="1" applyProtection="1">
      <alignment horizontal="center" wrapText="1"/>
      <protection locked="0"/>
    </xf>
    <xf numFmtId="41" fontId="1" fillId="0" borderId="10" xfId="0" applyNumberFormat="1" applyFont="1" applyFill="1" applyBorder="1" applyAlignment="1" applyProtection="1">
      <alignment horizontal="center"/>
      <protection hidden="1"/>
    </xf>
    <xf numFmtId="41" fontId="1" fillId="0" borderId="21" xfId="0" applyNumberFormat="1" applyFont="1" applyFill="1" applyBorder="1" applyAlignment="1" applyProtection="1">
      <alignment horizontal="center"/>
      <protection hidden="1"/>
    </xf>
    <xf numFmtId="41" fontId="0" fillId="0" borderId="24" xfId="0" applyNumberFormat="1" applyFont="1" applyFill="1" applyBorder="1" applyAlignment="1" applyProtection="1">
      <alignment horizontal="center"/>
      <protection locked="0"/>
    </xf>
    <xf numFmtId="41" fontId="0" fillId="0" borderId="41" xfId="0" applyNumberFormat="1" applyFont="1" applyFill="1" applyBorder="1" applyAlignment="1" applyProtection="1">
      <alignment horizontal="center"/>
      <protection hidden="1"/>
    </xf>
    <xf numFmtId="41" fontId="1" fillId="0" borderId="22" xfId="0" applyNumberFormat="1" applyFont="1" applyFill="1" applyBorder="1" applyAlignment="1" applyProtection="1">
      <alignment horizontal="center"/>
      <protection locked="0"/>
    </xf>
    <xf numFmtId="41" fontId="1" fillId="0" borderId="25" xfId="0" applyNumberFormat="1" applyFont="1" applyFill="1" applyBorder="1" applyAlignment="1" applyProtection="1">
      <alignment horizontal="center"/>
      <protection locked="0"/>
    </xf>
    <xf numFmtId="41" fontId="0" fillId="0" borderId="30" xfId="0" applyNumberFormat="1" applyFont="1" applyFill="1" applyBorder="1" applyAlignment="1" applyProtection="1">
      <alignment horizontal="center"/>
      <protection locked="0"/>
    </xf>
    <xf numFmtId="41" fontId="1" fillId="0" borderId="42" xfId="0" applyNumberFormat="1" applyFont="1" applyFill="1" applyBorder="1" applyAlignment="1" applyProtection="1">
      <alignment horizontal="center"/>
      <protection hidden="1"/>
    </xf>
    <xf numFmtId="41" fontId="1" fillId="0" borderId="43" xfId="0" applyNumberFormat="1" applyFont="1" applyFill="1" applyBorder="1" applyAlignment="1" applyProtection="1">
      <alignment horizontal="center"/>
      <protection hidden="1"/>
    </xf>
    <xf numFmtId="41" fontId="1" fillId="0" borderId="44" xfId="0" applyNumberFormat="1" applyFont="1" applyFill="1" applyBorder="1" applyAlignment="1" applyProtection="1">
      <alignment horizontal="center"/>
      <protection hidden="1"/>
    </xf>
    <xf numFmtId="41" fontId="1" fillId="0" borderId="45" xfId="0" applyNumberFormat="1" applyFont="1" applyFill="1" applyBorder="1" applyAlignment="1" applyProtection="1">
      <alignment horizontal="center"/>
      <protection hidden="1"/>
    </xf>
    <xf numFmtId="41" fontId="0" fillId="0" borderId="17" xfId="0" applyNumberFormat="1" applyFont="1" applyFill="1" applyBorder="1" applyAlignment="1" applyProtection="1">
      <alignment wrapText="1"/>
      <protection locked="0"/>
    </xf>
    <xf numFmtId="41" fontId="1" fillId="0" borderId="23" xfId="0" applyNumberFormat="1" applyFont="1" applyFill="1" applyBorder="1" applyAlignment="1" applyProtection="1">
      <alignment/>
      <protection hidden="1"/>
    </xf>
    <xf numFmtId="41" fontId="0" fillId="0" borderId="23" xfId="0" applyNumberFormat="1" applyFont="1" applyFill="1" applyBorder="1" applyAlignment="1" applyProtection="1">
      <alignment/>
      <protection locked="0"/>
    </xf>
    <xf numFmtId="41" fontId="0" fillId="0" borderId="26" xfId="0" applyNumberFormat="1" applyFont="1" applyFill="1" applyBorder="1" applyAlignment="1" applyProtection="1">
      <alignment/>
      <protection locked="0"/>
    </xf>
    <xf numFmtId="41" fontId="0" fillId="0" borderId="4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43" fontId="4" fillId="0" borderId="46" xfId="34" applyFont="1" applyFill="1" applyBorder="1" applyAlignment="1">
      <alignment/>
    </xf>
    <xf numFmtId="4" fontId="1" fillId="0" borderId="47" xfId="34" applyNumberFormat="1" applyFont="1" applyFill="1" applyBorder="1" applyAlignment="1">
      <alignment/>
    </xf>
    <xf numFmtId="4" fontId="1" fillId="0" borderId="4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 applyProtection="1">
      <alignment/>
      <protection hidden="1"/>
    </xf>
    <xf numFmtId="0" fontId="0" fillId="0" borderId="22" xfId="0" applyFont="1" applyFill="1" applyBorder="1" applyAlignment="1" applyProtection="1">
      <alignment/>
      <protection hidden="1"/>
    </xf>
    <xf numFmtId="0" fontId="0" fillId="0" borderId="25" xfId="0" applyFont="1" applyFill="1" applyBorder="1" applyAlignment="1" applyProtection="1">
      <alignment/>
      <protection hidden="1"/>
    </xf>
    <xf numFmtId="41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/>
      <protection hidden="1"/>
    </xf>
    <xf numFmtId="41" fontId="1" fillId="0" borderId="14" xfId="0" applyNumberFormat="1" applyFont="1" applyFill="1" applyBorder="1" applyAlignment="1" applyProtection="1">
      <alignment horizontal="center"/>
      <protection locked="0"/>
    </xf>
    <xf numFmtId="41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/>
      <protection hidden="1"/>
    </xf>
    <xf numFmtId="41" fontId="1" fillId="0" borderId="32" xfId="0" applyNumberFormat="1" applyFont="1" applyFill="1" applyBorder="1" applyAlignment="1" applyProtection="1">
      <alignment horizontal="center"/>
      <protection hidden="1"/>
    </xf>
    <xf numFmtId="41" fontId="1" fillId="0" borderId="13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1" fontId="1" fillId="0" borderId="49" xfId="0" applyNumberFormat="1" applyFont="1" applyFill="1" applyBorder="1" applyAlignment="1" applyProtection="1">
      <alignment horizontal="center"/>
      <protection hidden="1"/>
    </xf>
    <xf numFmtId="41" fontId="0" fillId="0" borderId="19" xfId="0" applyNumberFormat="1" applyFont="1" applyFill="1" applyBorder="1" applyAlignment="1" applyProtection="1">
      <alignment horizontal="center"/>
      <protection locked="0"/>
    </xf>
    <xf numFmtId="41" fontId="1" fillId="0" borderId="26" xfId="0" applyNumberFormat="1" applyFont="1" applyFill="1" applyBorder="1" applyAlignment="1" applyProtection="1">
      <alignment horizontal="center"/>
      <protection hidden="1"/>
    </xf>
    <xf numFmtId="41" fontId="0" fillId="0" borderId="22" xfId="0" applyNumberFormat="1" applyFont="1" applyFill="1" applyBorder="1" applyAlignment="1" applyProtection="1">
      <alignment horizontal="center" wrapText="1"/>
      <protection hidden="1"/>
    </xf>
    <xf numFmtId="41" fontId="1" fillId="0" borderId="50" xfId="0" applyNumberFormat="1" applyFont="1" applyFill="1" applyBorder="1" applyAlignment="1" applyProtection="1">
      <alignment horizontal="center"/>
      <protection hidden="1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56" xfId="0" applyNumberFormat="1" applyFont="1" applyFill="1" applyBorder="1" applyAlignment="1">
      <alignment horizontal="center"/>
    </xf>
    <xf numFmtId="4" fontId="1" fillId="0" borderId="57" xfId="0" applyNumberFormat="1" applyFont="1" applyFill="1" applyBorder="1" applyAlignment="1">
      <alignment horizontal="center"/>
    </xf>
    <xf numFmtId="0" fontId="4" fillId="0" borderId="46" xfId="0" applyFont="1" applyFill="1" applyBorder="1" applyAlignment="1">
      <alignment/>
    </xf>
    <xf numFmtId="4" fontId="1" fillId="0" borderId="47" xfId="0" applyNumberFormat="1" applyFont="1" applyFill="1" applyBorder="1" applyAlignment="1">
      <alignment/>
    </xf>
    <xf numFmtId="4" fontId="1" fillId="0" borderId="48" xfId="0" applyNumberFormat="1" applyFont="1" applyFill="1" applyBorder="1" applyAlignment="1">
      <alignment/>
    </xf>
    <xf numFmtId="4" fontId="1" fillId="0" borderId="47" xfId="0" applyNumberFormat="1" applyFont="1" applyFill="1" applyBorder="1" applyAlignment="1">
      <alignment horizontal="right"/>
    </xf>
    <xf numFmtId="4" fontId="1" fillId="0" borderId="47" xfId="0" applyNumberFormat="1" applyFont="1" applyFill="1" applyBorder="1" applyAlignment="1">
      <alignment horizontal="center"/>
    </xf>
    <xf numFmtId="4" fontId="1" fillId="0" borderId="58" xfId="0" applyNumberFormat="1" applyFont="1" applyFill="1" applyBorder="1" applyAlignment="1">
      <alignment horizontal="center"/>
    </xf>
    <xf numFmtId="4" fontId="1" fillId="0" borderId="59" xfId="0" applyNumberFormat="1" applyFont="1" applyFill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62" xfId="0" applyFont="1" applyBorder="1" applyAlignment="1" applyProtection="1">
      <alignment horizontal="center" shrinkToFit="1"/>
      <protection hidden="1"/>
    </xf>
    <xf numFmtId="0" fontId="0" fillId="0" borderId="63" xfId="0" applyBorder="1" applyAlignment="1" applyProtection="1">
      <alignment horizontal="center"/>
      <protection hidden="1"/>
    </xf>
    <xf numFmtId="0" fontId="0" fillId="0" borderId="64" xfId="0" applyBorder="1" applyAlignment="1" applyProtection="1">
      <alignment horizontal="center"/>
      <protection hidden="1"/>
    </xf>
    <xf numFmtId="0" fontId="1" fillId="0" borderId="62" xfId="0" applyFont="1" applyBorder="1" applyAlignment="1" applyProtection="1">
      <alignment horizontal="center"/>
      <protection hidden="1"/>
    </xf>
    <xf numFmtId="0" fontId="0" fillId="0" borderId="63" xfId="0" applyBorder="1" applyAlignment="1" applyProtection="1">
      <alignment/>
      <protection hidden="1"/>
    </xf>
    <xf numFmtId="0" fontId="0" fillId="0" borderId="65" xfId="0" applyBorder="1" applyAlignment="1" applyProtection="1">
      <alignment/>
      <protection hidden="1"/>
    </xf>
    <xf numFmtId="0" fontId="5" fillId="0" borderId="66" xfId="0" applyFont="1" applyFill="1" applyBorder="1" applyAlignment="1" applyProtection="1">
      <alignment horizontal="center" vertical="center" wrapText="1"/>
      <protection hidden="1"/>
    </xf>
    <xf numFmtId="0" fontId="5" fillId="0" borderId="21" xfId="0" applyFont="1" applyFill="1" applyBorder="1" applyAlignment="1" applyProtection="1">
      <alignment horizontal="center" vertical="center" wrapText="1"/>
      <protection hidden="1"/>
    </xf>
    <xf numFmtId="166" fontId="0" fillId="0" borderId="0" xfId="0" applyNumberFormat="1" applyFill="1" applyAlignment="1">
      <alignment horizontal="center"/>
    </xf>
    <xf numFmtId="0" fontId="5" fillId="0" borderId="52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54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67" xfId="0" applyFont="1" applyFill="1" applyBorder="1" applyAlignment="1" applyProtection="1">
      <alignment horizontal="center"/>
      <protection hidden="1"/>
    </xf>
    <xf numFmtId="0" fontId="1" fillId="0" borderId="18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 vertical="center" wrapText="1"/>
      <protection hidden="1"/>
    </xf>
    <xf numFmtId="0" fontId="5" fillId="0" borderId="69" xfId="0" applyFont="1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67" xfId="0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70" xfId="0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 wrapText="1"/>
      <protection hidden="1"/>
    </xf>
    <xf numFmtId="0" fontId="5" fillId="0" borderId="52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54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1" fillId="0" borderId="67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68" xfId="0" applyFont="1" applyBorder="1" applyAlignment="1" applyProtection="1">
      <alignment horizontal="center" vertical="center" wrapText="1"/>
      <protection hidden="1"/>
    </xf>
    <xf numFmtId="0" fontId="5" fillId="0" borderId="69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5" fillId="0" borderId="67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0" fillId="0" borderId="70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center"/>
      <protection locked="0"/>
    </xf>
    <xf numFmtId="0" fontId="4" fillId="0" borderId="73" xfId="0" applyFont="1" applyBorder="1" applyAlignment="1">
      <alignment horizontal="center"/>
    </xf>
    <xf numFmtId="0" fontId="0" fillId="0" borderId="74" xfId="0" applyBorder="1" applyAlignment="1">
      <alignment/>
    </xf>
    <xf numFmtId="0" fontId="4" fillId="0" borderId="75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0" fillId="0" borderId="63" xfId="0" applyBorder="1" applyAlignment="1">
      <alignment/>
    </xf>
    <xf numFmtId="0" fontId="0" fillId="0" borderId="76" xfId="0" applyBorder="1" applyAlignment="1">
      <alignment/>
    </xf>
    <xf numFmtId="0" fontId="12" fillId="0" borderId="77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a 3" xfId="36"/>
    <cellStyle name="Čárka 4" xfId="37"/>
    <cellStyle name="Comma [0]" xfId="38"/>
    <cellStyle name="Hyperlink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GridLines="0" zoomScalePageLayoutView="0" workbookViewId="0" topLeftCell="A1">
      <pane xSplit="1" ySplit="8" topLeftCell="B30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B41" sqref="B41"/>
    </sheetView>
  </sheetViews>
  <sheetFormatPr defaultColWidth="9.00390625" defaultRowHeight="12.75"/>
  <cols>
    <col min="1" max="1" width="28.25390625" style="19" customWidth="1"/>
    <col min="2" max="2" width="10.375" style="19" customWidth="1"/>
    <col min="3" max="3" width="10.625" style="19" customWidth="1"/>
    <col min="4" max="4" width="9.75390625" style="19" customWidth="1"/>
    <col min="5" max="5" width="10.00390625" style="19" customWidth="1"/>
    <col min="6" max="8" width="9.75390625" style="19" customWidth="1"/>
    <col min="9" max="10" width="10.375" style="19" customWidth="1"/>
    <col min="11" max="12" width="10.625" style="19" customWidth="1"/>
    <col min="13" max="13" width="10.00390625" style="19" customWidth="1"/>
    <col min="14" max="14" width="10.625" style="19" customWidth="1"/>
    <col min="15" max="15" width="10.00390625" style="19" customWidth="1"/>
    <col min="16" max="16" width="10.625" style="19" customWidth="1"/>
    <col min="17" max="16384" width="9.125" style="19" customWidth="1"/>
  </cols>
  <sheetData>
    <row r="1" spans="1:16" ht="15.75">
      <c r="A1" s="157" t="s">
        <v>87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22" t="s">
        <v>49</v>
      </c>
      <c r="B3" s="23" t="s">
        <v>68</v>
      </c>
      <c r="C3" s="23"/>
      <c r="D3" s="23"/>
      <c r="E3" s="23"/>
      <c r="F3" s="23"/>
      <c r="G3" s="23"/>
      <c r="H3" s="23"/>
      <c r="I3" s="2"/>
      <c r="J3" s="2"/>
      <c r="K3" s="2"/>
      <c r="L3" s="2"/>
      <c r="M3" s="2"/>
      <c r="N3" s="2"/>
      <c r="O3" s="2"/>
      <c r="P3" s="2"/>
    </row>
    <row r="4" spans="1:16" ht="15" customHeight="1" thickBot="1">
      <c r="A4" s="23"/>
      <c r="B4" s="23"/>
      <c r="C4" s="23"/>
      <c r="D4" s="23"/>
      <c r="E4" s="23"/>
      <c r="F4" s="23"/>
      <c r="G4" s="23"/>
      <c r="H4" s="23"/>
      <c r="I4" s="2"/>
      <c r="J4" s="2"/>
      <c r="K4" s="2"/>
      <c r="L4" s="2"/>
      <c r="M4" s="2"/>
      <c r="N4" s="2"/>
      <c r="O4" s="2"/>
      <c r="P4" s="24" t="s">
        <v>36</v>
      </c>
    </row>
    <row r="5" spans="1:16" ht="14.25" customHeight="1" thickTop="1">
      <c r="A5" s="156"/>
      <c r="B5" s="158" t="s">
        <v>81</v>
      </c>
      <c r="C5" s="159"/>
      <c r="D5" s="159"/>
      <c r="E5" s="159"/>
      <c r="F5" s="159"/>
      <c r="G5" s="159"/>
      <c r="H5" s="160"/>
      <c r="I5" s="161" t="s">
        <v>88</v>
      </c>
      <c r="J5" s="162"/>
      <c r="K5" s="162"/>
      <c r="L5" s="162"/>
      <c r="M5" s="162"/>
      <c r="N5" s="162"/>
      <c r="O5" s="162"/>
      <c r="P5" s="163"/>
    </row>
    <row r="6" spans="1:16" ht="23.25" customHeight="1">
      <c r="A6" s="172" t="s">
        <v>0</v>
      </c>
      <c r="B6" s="167" t="s">
        <v>33</v>
      </c>
      <c r="C6" s="169" t="s">
        <v>1</v>
      </c>
      <c r="D6" s="169" t="s">
        <v>2</v>
      </c>
      <c r="E6" s="169" t="s">
        <v>3</v>
      </c>
      <c r="F6" s="169" t="s">
        <v>4</v>
      </c>
      <c r="G6" s="181" t="s">
        <v>5</v>
      </c>
      <c r="H6" s="178" t="s">
        <v>34</v>
      </c>
      <c r="I6" s="167" t="s">
        <v>35</v>
      </c>
      <c r="J6" s="169" t="s">
        <v>1</v>
      </c>
      <c r="K6" s="169" t="s">
        <v>2</v>
      </c>
      <c r="L6" s="169" t="s">
        <v>3</v>
      </c>
      <c r="M6" s="169" t="s">
        <v>4</v>
      </c>
      <c r="N6" s="169" t="s">
        <v>5</v>
      </c>
      <c r="O6" s="174" t="s">
        <v>79</v>
      </c>
      <c r="P6" s="164" t="s">
        <v>34</v>
      </c>
    </row>
    <row r="7" spans="1:16" ht="18.75" customHeight="1">
      <c r="A7" s="172"/>
      <c r="B7" s="167"/>
      <c r="C7" s="170"/>
      <c r="D7" s="170"/>
      <c r="E7" s="176"/>
      <c r="F7" s="176"/>
      <c r="G7" s="182"/>
      <c r="H7" s="179"/>
      <c r="I7" s="167"/>
      <c r="J7" s="170"/>
      <c r="K7" s="170"/>
      <c r="L7" s="176"/>
      <c r="M7" s="176"/>
      <c r="N7" s="176"/>
      <c r="O7" s="174"/>
      <c r="P7" s="164"/>
    </row>
    <row r="8" spans="1:16" ht="17.25" customHeight="1">
      <c r="A8" s="173"/>
      <c r="B8" s="168"/>
      <c r="C8" s="171"/>
      <c r="D8" s="171"/>
      <c r="E8" s="177"/>
      <c r="F8" s="177"/>
      <c r="G8" s="183"/>
      <c r="H8" s="180"/>
      <c r="I8" s="168"/>
      <c r="J8" s="171"/>
      <c r="K8" s="171"/>
      <c r="L8" s="177"/>
      <c r="M8" s="177"/>
      <c r="N8" s="177"/>
      <c r="O8" s="175"/>
      <c r="P8" s="165"/>
    </row>
    <row r="9" spans="1:16" ht="18.75" customHeight="1">
      <c r="A9" s="25" t="s">
        <v>6</v>
      </c>
      <c r="B9" s="28">
        <f>SUM(B10:B14)</f>
        <v>39167</v>
      </c>
      <c r="C9" s="3" t="s">
        <v>7</v>
      </c>
      <c r="D9" s="3" t="s">
        <v>7</v>
      </c>
      <c r="E9" s="4" t="s">
        <v>7</v>
      </c>
      <c r="F9" s="4" t="s">
        <v>7</v>
      </c>
      <c r="G9" s="4" t="s">
        <v>7</v>
      </c>
      <c r="H9" s="38">
        <f>SUM(H15:H17)</f>
        <v>1182</v>
      </c>
      <c r="I9" s="28">
        <f>SUM(I10:I14)</f>
        <v>43123</v>
      </c>
      <c r="J9" s="3" t="s">
        <v>7</v>
      </c>
      <c r="K9" s="3" t="s">
        <v>7</v>
      </c>
      <c r="L9" s="4" t="s">
        <v>7</v>
      </c>
      <c r="M9" s="4" t="s">
        <v>7</v>
      </c>
      <c r="N9" s="4" t="s">
        <v>7</v>
      </c>
      <c r="O9" s="29" t="s">
        <v>7</v>
      </c>
      <c r="P9" s="30">
        <f>SUM(P15:P17)</f>
        <v>1182</v>
      </c>
    </row>
    <row r="10" spans="1:16" ht="18.75" customHeight="1">
      <c r="A10" s="31" t="s">
        <v>8</v>
      </c>
      <c r="B10" s="21">
        <v>26667</v>
      </c>
      <c r="C10" s="5" t="s">
        <v>7</v>
      </c>
      <c r="D10" s="5" t="s">
        <v>7</v>
      </c>
      <c r="E10" s="6" t="s">
        <v>7</v>
      </c>
      <c r="F10" s="6" t="s">
        <v>7</v>
      </c>
      <c r="G10" s="6" t="s">
        <v>7</v>
      </c>
      <c r="H10" s="32" t="s">
        <v>7</v>
      </c>
      <c r="I10" s="21">
        <v>30343</v>
      </c>
      <c r="J10" s="5" t="s">
        <v>7</v>
      </c>
      <c r="K10" s="5" t="s">
        <v>7</v>
      </c>
      <c r="L10" s="6" t="s">
        <v>7</v>
      </c>
      <c r="M10" s="6" t="s">
        <v>7</v>
      </c>
      <c r="N10" s="6" t="s">
        <v>7</v>
      </c>
      <c r="O10" s="33" t="s">
        <v>7</v>
      </c>
      <c r="P10" s="34" t="s">
        <v>7</v>
      </c>
    </row>
    <row r="11" spans="1:16" ht="18.75" customHeight="1">
      <c r="A11" s="31" t="s">
        <v>9</v>
      </c>
      <c r="B11" s="21">
        <v>5500</v>
      </c>
      <c r="C11" s="5" t="s">
        <v>7</v>
      </c>
      <c r="D11" s="5" t="s">
        <v>7</v>
      </c>
      <c r="E11" s="6" t="s">
        <v>7</v>
      </c>
      <c r="F11" s="6" t="s">
        <v>7</v>
      </c>
      <c r="G11" s="6" t="s">
        <v>7</v>
      </c>
      <c r="H11" s="32" t="s">
        <v>7</v>
      </c>
      <c r="I11" s="21">
        <v>5700</v>
      </c>
      <c r="J11" s="5" t="s">
        <v>7</v>
      </c>
      <c r="K11" s="5" t="s">
        <v>7</v>
      </c>
      <c r="L11" s="6" t="s">
        <v>7</v>
      </c>
      <c r="M11" s="6" t="s">
        <v>7</v>
      </c>
      <c r="N11" s="6" t="s">
        <v>7</v>
      </c>
      <c r="O11" s="33" t="s">
        <v>7</v>
      </c>
      <c r="P11" s="34" t="s">
        <v>7</v>
      </c>
    </row>
    <row r="12" spans="1:16" ht="18.75" customHeight="1">
      <c r="A12" s="31" t="s">
        <v>10</v>
      </c>
      <c r="B12" s="21">
        <v>1030</v>
      </c>
      <c r="C12" s="5" t="s">
        <v>7</v>
      </c>
      <c r="D12" s="5" t="s">
        <v>7</v>
      </c>
      <c r="E12" s="6" t="s">
        <v>7</v>
      </c>
      <c r="F12" s="6" t="s">
        <v>7</v>
      </c>
      <c r="G12" s="6" t="s">
        <v>7</v>
      </c>
      <c r="H12" s="32" t="s">
        <v>7</v>
      </c>
      <c r="I12" s="21">
        <v>1110</v>
      </c>
      <c r="J12" s="5" t="s">
        <v>7</v>
      </c>
      <c r="K12" s="5" t="s">
        <v>7</v>
      </c>
      <c r="L12" s="6" t="s">
        <v>7</v>
      </c>
      <c r="M12" s="6" t="s">
        <v>7</v>
      </c>
      <c r="N12" s="6" t="s">
        <v>7</v>
      </c>
      <c r="O12" s="33" t="s">
        <v>7</v>
      </c>
      <c r="P12" s="34" t="s">
        <v>7</v>
      </c>
    </row>
    <row r="13" spans="1:16" ht="18.75" customHeight="1">
      <c r="A13" s="31" t="s">
        <v>11</v>
      </c>
      <c r="B13" s="21">
        <v>1700</v>
      </c>
      <c r="C13" s="5" t="s">
        <v>7</v>
      </c>
      <c r="D13" s="5" t="s">
        <v>7</v>
      </c>
      <c r="E13" s="6" t="s">
        <v>7</v>
      </c>
      <c r="F13" s="6" t="s">
        <v>7</v>
      </c>
      <c r="G13" s="6" t="s">
        <v>7</v>
      </c>
      <c r="H13" s="129" t="s">
        <v>7</v>
      </c>
      <c r="I13" s="21">
        <v>1700</v>
      </c>
      <c r="J13" s="5" t="s">
        <v>7</v>
      </c>
      <c r="K13" s="5" t="s">
        <v>7</v>
      </c>
      <c r="L13" s="6" t="s">
        <v>7</v>
      </c>
      <c r="M13" s="6" t="s">
        <v>7</v>
      </c>
      <c r="N13" s="6" t="s">
        <v>7</v>
      </c>
      <c r="O13" s="33" t="s">
        <v>7</v>
      </c>
      <c r="P13" s="34" t="s">
        <v>7</v>
      </c>
    </row>
    <row r="14" spans="1:16" ht="18.75" customHeight="1">
      <c r="A14" s="35" t="s">
        <v>12</v>
      </c>
      <c r="B14" s="36">
        <f>SUM(B15:B17)</f>
        <v>4270</v>
      </c>
      <c r="C14" s="7" t="s">
        <v>7</v>
      </c>
      <c r="D14" s="7" t="s">
        <v>7</v>
      </c>
      <c r="E14" s="7" t="s">
        <v>7</v>
      </c>
      <c r="F14" s="7" t="s">
        <v>7</v>
      </c>
      <c r="G14" s="29" t="s">
        <v>7</v>
      </c>
      <c r="H14" s="38">
        <f>SUM(H15:H17)</f>
        <v>1182</v>
      </c>
      <c r="I14" s="36">
        <f>SUM(I15:I17)</f>
        <v>4270</v>
      </c>
      <c r="J14" s="7" t="s">
        <v>7</v>
      </c>
      <c r="K14" s="7" t="s">
        <v>7</v>
      </c>
      <c r="L14" s="7" t="s">
        <v>7</v>
      </c>
      <c r="M14" s="7" t="s">
        <v>7</v>
      </c>
      <c r="N14" s="7" t="s">
        <v>7</v>
      </c>
      <c r="O14" s="29" t="s">
        <v>7</v>
      </c>
      <c r="P14" s="30">
        <f>SUM(P15:P17)</f>
        <v>1182</v>
      </c>
    </row>
    <row r="15" spans="1:16" ht="18.75" customHeight="1">
      <c r="A15" s="39" t="s">
        <v>13</v>
      </c>
      <c r="B15" s="40">
        <v>1160</v>
      </c>
      <c r="C15" s="8" t="s">
        <v>7</v>
      </c>
      <c r="D15" s="8" t="s">
        <v>7</v>
      </c>
      <c r="E15" s="8" t="s">
        <v>7</v>
      </c>
      <c r="F15" s="8" t="s">
        <v>7</v>
      </c>
      <c r="G15" s="33" t="s">
        <v>7</v>
      </c>
      <c r="H15" s="42">
        <v>302</v>
      </c>
      <c r="I15" s="40">
        <v>1160</v>
      </c>
      <c r="J15" s="8" t="s">
        <v>7</v>
      </c>
      <c r="K15" s="8" t="s">
        <v>7</v>
      </c>
      <c r="L15" s="8" t="s">
        <v>7</v>
      </c>
      <c r="M15" s="8" t="s">
        <v>7</v>
      </c>
      <c r="N15" s="8" t="s">
        <v>7</v>
      </c>
      <c r="O15" s="33" t="s">
        <v>7</v>
      </c>
      <c r="P15" s="43">
        <v>302</v>
      </c>
    </row>
    <row r="16" spans="1:16" ht="18.75" customHeight="1">
      <c r="A16" s="39" t="s">
        <v>14</v>
      </c>
      <c r="B16" s="40">
        <v>2900</v>
      </c>
      <c r="C16" s="8" t="s">
        <v>7</v>
      </c>
      <c r="D16" s="8" t="s">
        <v>7</v>
      </c>
      <c r="E16" s="8" t="s">
        <v>7</v>
      </c>
      <c r="F16" s="8" t="s">
        <v>7</v>
      </c>
      <c r="G16" s="8" t="s">
        <v>7</v>
      </c>
      <c r="H16" s="42">
        <v>150</v>
      </c>
      <c r="I16" s="40">
        <v>2900</v>
      </c>
      <c r="J16" s="8" t="s">
        <v>7</v>
      </c>
      <c r="K16" s="8" t="s">
        <v>7</v>
      </c>
      <c r="L16" s="8" t="s">
        <v>7</v>
      </c>
      <c r="M16" s="8" t="s">
        <v>7</v>
      </c>
      <c r="N16" s="8" t="s">
        <v>7</v>
      </c>
      <c r="O16" s="33" t="s">
        <v>7</v>
      </c>
      <c r="P16" s="43">
        <v>150</v>
      </c>
    </row>
    <row r="17" spans="1:16" ht="18.75" customHeight="1" thickBot="1">
      <c r="A17" s="44" t="s">
        <v>15</v>
      </c>
      <c r="B17" s="45">
        <v>210</v>
      </c>
      <c r="C17" s="9" t="s">
        <v>7</v>
      </c>
      <c r="D17" s="9" t="s">
        <v>7</v>
      </c>
      <c r="E17" s="9" t="s">
        <v>7</v>
      </c>
      <c r="F17" s="9" t="s">
        <v>7</v>
      </c>
      <c r="G17" s="9" t="s">
        <v>7</v>
      </c>
      <c r="H17" s="47">
        <v>730</v>
      </c>
      <c r="I17" s="45">
        <v>210</v>
      </c>
      <c r="J17" s="9" t="s">
        <v>7</v>
      </c>
      <c r="K17" s="9" t="s">
        <v>7</v>
      </c>
      <c r="L17" s="9" t="s">
        <v>7</v>
      </c>
      <c r="M17" s="9" t="s">
        <v>7</v>
      </c>
      <c r="N17" s="9" t="s">
        <v>7</v>
      </c>
      <c r="O17" s="48" t="s">
        <v>7</v>
      </c>
      <c r="P17" s="49">
        <v>730</v>
      </c>
    </row>
    <row r="18" spans="1:16" ht="18.75" customHeight="1" thickTop="1">
      <c r="A18" s="25" t="s">
        <v>16</v>
      </c>
      <c r="B18" s="36">
        <f aca="true" t="shared" si="0" ref="B18:G18">SUM(B19+B23+B26+B27+B28+B29+B30+B31+B32)</f>
        <v>39167</v>
      </c>
      <c r="C18" s="7">
        <f t="shared" si="0"/>
        <v>26667</v>
      </c>
      <c r="D18" s="7">
        <f t="shared" si="0"/>
        <v>5500</v>
      </c>
      <c r="E18" s="7">
        <f t="shared" si="0"/>
        <v>4270</v>
      </c>
      <c r="F18" s="7">
        <f t="shared" si="0"/>
        <v>1030</v>
      </c>
      <c r="G18" s="126">
        <f t="shared" si="0"/>
        <v>1700</v>
      </c>
      <c r="H18" s="38">
        <f>SUM(H19+H23+H26+H27+H28+H29+H30+H31+H32)</f>
        <v>883</v>
      </c>
      <c r="I18" s="36">
        <f aca="true" t="shared" si="1" ref="I18:N18">SUM(I19+I23+I26+I27+I28+I29+I30+I31+I32)</f>
        <v>43123</v>
      </c>
      <c r="J18" s="7">
        <f t="shared" si="1"/>
        <v>30343</v>
      </c>
      <c r="K18" s="7">
        <f t="shared" si="1"/>
        <v>5700</v>
      </c>
      <c r="L18" s="7">
        <f t="shared" si="1"/>
        <v>4270</v>
      </c>
      <c r="M18" s="7">
        <f t="shared" si="1"/>
        <v>1110</v>
      </c>
      <c r="N18" s="7">
        <f t="shared" si="1"/>
        <v>1700</v>
      </c>
      <c r="O18" s="29">
        <f>IF(D18=0,,(K18/D18)*100)</f>
        <v>103.63636363636364</v>
      </c>
      <c r="P18" s="30">
        <f>SUM(P19+P23+P26+P27+P28+P29+P30+P31+P32)</f>
        <v>883</v>
      </c>
    </row>
    <row r="19" spans="1:16" ht="18.75" customHeight="1">
      <c r="A19" s="35" t="s">
        <v>17</v>
      </c>
      <c r="B19" s="36">
        <f aca="true" t="shared" si="2" ref="B19:G19">SUM(B20:B22)</f>
        <v>7928</v>
      </c>
      <c r="C19" s="7">
        <f t="shared" si="2"/>
        <v>503</v>
      </c>
      <c r="D19" s="7">
        <f t="shared" si="2"/>
        <v>2850</v>
      </c>
      <c r="E19" s="7">
        <f t="shared" si="2"/>
        <v>3830</v>
      </c>
      <c r="F19" s="7">
        <f t="shared" si="2"/>
        <v>615</v>
      </c>
      <c r="G19" s="29">
        <f t="shared" si="2"/>
        <v>130</v>
      </c>
      <c r="H19" s="38">
        <f>SUM(H20:H22)</f>
        <v>330</v>
      </c>
      <c r="I19" s="36">
        <f aca="true" t="shared" si="3" ref="I19:N19">SUM(I20:I22)</f>
        <v>7976</v>
      </c>
      <c r="J19" s="7">
        <f t="shared" si="3"/>
        <v>361</v>
      </c>
      <c r="K19" s="7">
        <f t="shared" si="3"/>
        <v>2970</v>
      </c>
      <c r="L19" s="7">
        <f t="shared" si="3"/>
        <v>3830</v>
      </c>
      <c r="M19" s="7">
        <f t="shared" si="3"/>
        <v>685</v>
      </c>
      <c r="N19" s="7">
        <f t="shared" si="3"/>
        <v>130</v>
      </c>
      <c r="O19" s="29">
        <f>IF(D19=0,,(K19/D19)*100)</f>
        <v>104.21052631578947</v>
      </c>
      <c r="P19" s="30">
        <f>SUM(P20:P22)</f>
        <v>330</v>
      </c>
    </row>
    <row r="20" spans="1:16" ht="18.75" customHeight="1">
      <c r="A20" s="39" t="s">
        <v>18</v>
      </c>
      <c r="B20" s="50">
        <f>SUM(C20:G20)</f>
        <v>2711</v>
      </c>
      <c r="C20" s="10">
        <v>503</v>
      </c>
      <c r="D20" s="10">
        <v>1033</v>
      </c>
      <c r="E20" s="10">
        <v>430</v>
      </c>
      <c r="F20" s="10">
        <v>615</v>
      </c>
      <c r="G20" s="127">
        <v>130</v>
      </c>
      <c r="H20" s="42">
        <v>60</v>
      </c>
      <c r="I20" s="50">
        <f>SUM(J20:N20)</f>
        <v>2685</v>
      </c>
      <c r="J20" s="10">
        <v>361</v>
      </c>
      <c r="K20" s="10">
        <v>1079</v>
      </c>
      <c r="L20" s="10">
        <v>430</v>
      </c>
      <c r="M20" s="10">
        <v>685</v>
      </c>
      <c r="N20" s="10">
        <v>130</v>
      </c>
      <c r="O20" s="29">
        <f aca="true" t="shared" si="4" ref="O20:O32">IF(D20=0,,(K20/D20)*100)</f>
        <v>104.45304937076476</v>
      </c>
      <c r="P20" s="43">
        <v>60</v>
      </c>
    </row>
    <row r="21" spans="1:16" ht="18.75" customHeight="1">
      <c r="A21" s="39" t="s">
        <v>19</v>
      </c>
      <c r="B21" s="50">
        <f>SUM(C21:G21)</f>
        <v>2900</v>
      </c>
      <c r="C21" s="10"/>
      <c r="D21" s="10"/>
      <c r="E21" s="10">
        <v>2900</v>
      </c>
      <c r="F21" s="10"/>
      <c r="G21" s="127"/>
      <c r="H21" s="42">
        <v>90</v>
      </c>
      <c r="I21" s="50">
        <f>SUM(J21:N21)</f>
        <v>2900</v>
      </c>
      <c r="J21" s="10"/>
      <c r="K21" s="10"/>
      <c r="L21" s="10">
        <v>2900</v>
      </c>
      <c r="M21" s="10"/>
      <c r="N21" s="10"/>
      <c r="O21" s="29">
        <f t="shared" si="4"/>
        <v>0</v>
      </c>
      <c r="P21" s="43">
        <v>90</v>
      </c>
    </row>
    <row r="22" spans="1:16" ht="18.75" customHeight="1">
      <c r="A22" s="39" t="s">
        <v>20</v>
      </c>
      <c r="B22" s="50">
        <f>SUM(C22:G22)</f>
        <v>2317</v>
      </c>
      <c r="C22" s="10"/>
      <c r="D22" s="10">
        <v>1817</v>
      </c>
      <c r="E22" s="10">
        <v>500</v>
      </c>
      <c r="F22" s="10"/>
      <c r="G22" s="127"/>
      <c r="H22" s="42">
        <v>180</v>
      </c>
      <c r="I22" s="50">
        <f>SUM(J22:N22)</f>
        <v>2391</v>
      </c>
      <c r="J22" s="10"/>
      <c r="K22" s="10">
        <v>1891</v>
      </c>
      <c r="L22" s="10">
        <v>500</v>
      </c>
      <c r="M22" s="10"/>
      <c r="N22" s="10"/>
      <c r="O22" s="29">
        <f t="shared" si="4"/>
        <v>104.07264722069345</v>
      </c>
      <c r="P22" s="43">
        <v>180</v>
      </c>
    </row>
    <row r="23" spans="1:16" ht="18.75" customHeight="1">
      <c r="A23" s="35" t="s">
        <v>21</v>
      </c>
      <c r="B23" s="36">
        <f aca="true" t="shared" si="5" ref="B23:G23">SUM(B24:B25)</f>
        <v>3652</v>
      </c>
      <c r="C23" s="7">
        <f t="shared" si="5"/>
        <v>66</v>
      </c>
      <c r="D23" s="7">
        <f t="shared" si="5"/>
        <v>1441</v>
      </c>
      <c r="E23" s="7">
        <f t="shared" si="5"/>
        <v>440</v>
      </c>
      <c r="F23" s="7">
        <f t="shared" si="5"/>
        <v>165</v>
      </c>
      <c r="G23" s="29">
        <f t="shared" si="5"/>
        <v>1540</v>
      </c>
      <c r="H23" s="38">
        <f>SUM(H24:H25)</f>
        <v>60</v>
      </c>
      <c r="I23" s="36">
        <f aca="true" t="shared" si="6" ref="I23:N23">SUM(I24:I25)</f>
        <v>3722</v>
      </c>
      <c r="J23" s="7">
        <f t="shared" si="6"/>
        <v>79</v>
      </c>
      <c r="K23" s="7">
        <f t="shared" si="6"/>
        <v>1498</v>
      </c>
      <c r="L23" s="7">
        <f t="shared" si="6"/>
        <v>440</v>
      </c>
      <c r="M23" s="7">
        <f t="shared" si="6"/>
        <v>165</v>
      </c>
      <c r="N23" s="7">
        <f t="shared" si="6"/>
        <v>1540</v>
      </c>
      <c r="O23" s="29">
        <f t="shared" si="4"/>
        <v>103.95558639833449</v>
      </c>
      <c r="P23" s="30">
        <f>SUM(P24:P25)</f>
        <v>60</v>
      </c>
    </row>
    <row r="24" spans="1:16" ht="18.75" customHeight="1">
      <c r="A24" s="39" t="s">
        <v>22</v>
      </c>
      <c r="B24" s="50">
        <f>SUM(C24:G24)</f>
        <v>255</v>
      </c>
      <c r="C24" s="10"/>
      <c r="D24" s="10">
        <v>200</v>
      </c>
      <c r="E24" s="10">
        <v>55</v>
      </c>
      <c r="F24" s="10"/>
      <c r="G24" s="127"/>
      <c r="H24" s="42">
        <v>10</v>
      </c>
      <c r="I24" s="50">
        <f>SUM(J24:N24)</f>
        <v>263</v>
      </c>
      <c r="J24" s="10"/>
      <c r="K24" s="10">
        <v>208</v>
      </c>
      <c r="L24" s="10">
        <v>55</v>
      </c>
      <c r="M24" s="10"/>
      <c r="N24" s="10"/>
      <c r="O24" s="29">
        <f t="shared" si="4"/>
        <v>104</v>
      </c>
      <c r="P24" s="43">
        <v>10</v>
      </c>
    </row>
    <row r="25" spans="1:16" ht="18.75" customHeight="1">
      <c r="A25" s="39" t="s">
        <v>23</v>
      </c>
      <c r="B25" s="50">
        <f>SUM(C25:G25)</f>
        <v>3397</v>
      </c>
      <c r="C25" s="10">
        <v>66</v>
      </c>
      <c r="D25" s="10">
        <v>1241</v>
      </c>
      <c r="E25" s="10">
        <v>385</v>
      </c>
      <c r="F25" s="10">
        <v>165</v>
      </c>
      <c r="G25" s="10">
        <v>1540</v>
      </c>
      <c r="H25" s="42">
        <v>50</v>
      </c>
      <c r="I25" s="50">
        <f>SUM(J25:N25)</f>
        <v>3459</v>
      </c>
      <c r="J25" s="10">
        <v>79</v>
      </c>
      <c r="K25" s="10">
        <v>1290</v>
      </c>
      <c r="L25" s="10">
        <v>385</v>
      </c>
      <c r="M25" s="10">
        <v>165</v>
      </c>
      <c r="N25" s="10">
        <v>1540</v>
      </c>
      <c r="O25" s="29">
        <f t="shared" si="4"/>
        <v>103.94842868654311</v>
      </c>
      <c r="P25" s="43">
        <v>50</v>
      </c>
    </row>
    <row r="26" spans="1:16" ht="18.75" customHeight="1">
      <c r="A26" s="35" t="s">
        <v>24</v>
      </c>
      <c r="B26" s="51">
        <f>SUM(C26:G26)</f>
        <v>19452</v>
      </c>
      <c r="C26" s="11">
        <v>19192</v>
      </c>
      <c r="D26" s="11"/>
      <c r="E26" s="11"/>
      <c r="F26" s="11">
        <v>230</v>
      </c>
      <c r="G26" s="11">
        <v>30</v>
      </c>
      <c r="H26" s="52">
        <v>400</v>
      </c>
      <c r="I26" s="51">
        <f>SUM(J26:N26)</f>
        <v>22285</v>
      </c>
      <c r="J26" s="11">
        <v>22015</v>
      </c>
      <c r="K26" s="11"/>
      <c r="L26" s="11"/>
      <c r="M26" s="11">
        <v>240</v>
      </c>
      <c r="N26" s="11">
        <v>30</v>
      </c>
      <c r="O26" s="29">
        <f t="shared" si="4"/>
        <v>0</v>
      </c>
      <c r="P26" s="53">
        <v>400</v>
      </c>
    </row>
    <row r="27" spans="1:16" ht="18.75" customHeight="1">
      <c r="A27" s="54" t="s">
        <v>25</v>
      </c>
      <c r="B27" s="51">
        <f aca="true" t="shared" si="7" ref="B27:B32">SUM(C27:G27)</f>
        <v>6989</v>
      </c>
      <c r="C27" s="11">
        <v>6906</v>
      </c>
      <c r="D27" s="11">
        <v>83</v>
      </c>
      <c r="E27" s="11"/>
      <c r="F27" s="11"/>
      <c r="G27" s="11"/>
      <c r="H27" s="52">
        <v>82</v>
      </c>
      <c r="I27" s="51">
        <f aca="true" t="shared" si="8" ref="I27:I32">SUM(J27:N27)</f>
        <v>7974</v>
      </c>
      <c r="J27" s="11">
        <v>7888</v>
      </c>
      <c r="K27" s="11">
        <v>86</v>
      </c>
      <c r="L27" s="11"/>
      <c r="M27" s="11"/>
      <c r="N27" s="11"/>
      <c r="O27" s="29">
        <f t="shared" si="4"/>
        <v>103.6144578313253</v>
      </c>
      <c r="P27" s="53">
        <v>82</v>
      </c>
    </row>
    <row r="28" spans="1:16" ht="18.75" customHeight="1">
      <c r="A28" s="35" t="s">
        <v>26</v>
      </c>
      <c r="B28" s="51">
        <f t="shared" si="7"/>
        <v>0</v>
      </c>
      <c r="C28" s="11"/>
      <c r="D28" s="11"/>
      <c r="E28" s="11"/>
      <c r="F28" s="11"/>
      <c r="G28" s="11"/>
      <c r="H28" s="52"/>
      <c r="I28" s="51">
        <f t="shared" si="8"/>
        <v>0</v>
      </c>
      <c r="J28" s="11"/>
      <c r="K28" s="11"/>
      <c r="L28" s="11"/>
      <c r="M28" s="11"/>
      <c r="N28" s="11"/>
      <c r="O28" s="29">
        <f t="shared" si="4"/>
        <v>0</v>
      </c>
      <c r="P28" s="53"/>
    </row>
    <row r="29" spans="1:16" ht="18.75" customHeight="1">
      <c r="A29" s="35" t="s">
        <v>27</v>
      </c>
      <c r="B29" s="51">
        <f t="shared" si="7"/>
        <v>450</v>
      </c>
      <c r="C29" s="11"/>
      <c r="D29" s="11">
        <v>450</v>
      </c>
      <c r="E29" s="11"/>
      <c r="F29" s="11"/>
      <c r="G29" s="11"/>
      <c r="H29" s="52"/>
      <c r="I29" s="51">
        <f t="shared" si="8"/>
        <v>470</v>
      </c>
      <c r="J29" s="11"/>
      <c r="K29" s="11">
        <v>470</v>
      </c>
      <c r="L29" s="11"/>
      <c r="M29" s="11"/>
      <c r="N29" s="11"/>
      <c r="O29" s="29">
        <f t="shared" si="4"/>
        <v>104.44444444444446</v>
      </c>
      <c r="P29" s="53"/>
    </row>
    <row r="30" spans="1:16" ht="18.75" customHeight="1">
      <c r="A30" s="55" t="s">
        <v>52</v>
      </c>
      <c r="B30" s="51">
        <f t="shared" si="7"/>
        <v>676</v>
      </c>
      <c r="C30" s="12"/>
      <c r="D30" s="12">
        <v>676</v>
      </c>
      <c r="E30" s="13"/>
      <c r="F30" s="13"/>
      <c r="G30" s="13"/>
      <c r="H30" s="56"/>
      <c r="I30" s="51">
        <f t="shared" si="8"/>
        <v>676</v>
      </c>
      <c r="J30" s="12"/>
      <c r="K30" s="12">
        <v>676</v>
      </c>
      <c r="L30" s="13"/>
      <c r="M30" s="13"/>
      <c r="N30" s="13"/>
      <c r="O30" s="29">
        <f t="shared" si="4"/>
        <v>100</v>
      </c>
      <c r="P30" s="57"/>
    </row>
    <row r="31" spans="1:16" ht="18.75" customHeight="1">
      <c r="A31" s="55" t="s">
        <v>53</v>
      </c>
      <c r="B31" s="51">
        <f t="shared" si="7"/>
        <v>0</v>
      </c>
      <c r="C31" s="12"/>
      <c r="D31" s="12"/>
      <c r="E31" s="13"/>
      <c r="F31" s="13"/>
      <c r="G31" s="13"/>
      <c r="H31" s="56"/>
      <c r="I31" s="51">
        <f t="shared" si="8"/>
        <v>0</v>
      </c>
      <c r="J31" s="12"/>
      <c r="K31" s="12"/>
      <c r="L31" s="13"/>
      <c r="M31" s="13"/>
      <c r="N31" s="13"/>
      <c r="O31" s="29">
        <f t="shared" si="4"/>
        <v>0</v>
      </c>
      <c r="P31" s="57"/>
    </row>
    <row r="32" spans="1:16" ht="18.75" customHeight="1" thickBot="1">
      <c r="A32" s="58" t="s">
        <v>28</v>
      </c>
      <c r="B32" s="61">
        <f t="shared" si="7"/>
        <v>20</v>
      </c>
      <c r="C32" s="14"/>
      <c r="D32" s="14"/>
      <c r="E32" s="15"/>
      <c r="F32" s="15">
        <v>20</v>
      </c>
      <c r="G32" s="15"/>
      <c r="H32" s="60">
        <v>11</v>
      </c>
      <c r="I32" s="128">
        <f t="shared" si="8"/>
        <v>20</v>
      </c>
      <c r="J32" s="14"/>
      <c r="K32" s="14"/>
      <c r="L32" s="15"/>
      <c r="M32" s="15">
        <v>20</v>
      </c>
      <c r="N32" s="15"/>
      <c r="O32" s="29">
        <f t="shared" si="4"/>
        <v>0</v>
      </c>
      <c r="P32" s="62">
        <v>11</v>
      </c>
    </row>
    <row r="33" spans="1:16" ht="18.75" customHeight="1" thickBot="1" thickTop="1">
      <c r="A33" s="58" t="s">
        <v>50</v>
      </c>
      <c r="B33" s="63">
        <f>SUM(B9-B18)</f>
        <v>0</v>
      </c>
      <c r="C33" s="64" t="s">
        <v>7</v>
      </c>
      <c r="D33" s="64" t="s">
        <v>7</v>
      </c>
      <c r="E33" s="65" t="s">
        <v>7</v>
      </c>
      <c r="F33" s="65" t="s">
        <v>7</v>
      </c>
      <c r="G33" s="66" t="s">
        <v>7</v>
      </c>
      <c r="H33" s="130">
        <f>SUM(H9-H18)</f>
        <v>299</v>
      </c>
      <c r="I33" s="68">
        <f>SUM(I9-I18)</f>
        <v>0</v>
      </c>
      <c r="J33" s="16" t="s">
        <v>7</v>
      </c>
      <c r="K33" s="16" t="s">
        <v>7</v>
      </c>
      <c r="L33" s="17" t="s">
        <v>7</v>
      </c>
      <c r="M33" s="17" t="s">
        <v>7</v>
      </c>
      <c r="N33" s="17" t="s">
        <v>7</v>
      </c>
      <c r="O33" s="66" t="s">
        <v>7</v>
      </c>
      <c r="P33" s="69">
        <f>SUM(P9-P18)</f>
        <v>299</v>
      </c>
    </row>
    <row r="34" spans="1:16" ht="12.75" customHeight="1" thickTop="1">
      <c r="A34" s="23"/>
      <c r="B34" s="70"/>
      <c r="C34" s="18"/>
      <c r="D34" s="18"/>
      <c r="E34" s="18"/>
      <c r="F34" s="18"/>
      <c r="G34" s="18"/>
      <c r="H34" s="70"/>
      <c r="I34" s="70"/>
      <c r="J34" s="18"/>
      <c r="K34" s="18"/>
      <c r="L34" s="18"/>
      <c r="M34" s="18"/>
      <c r="N34" s="18"/>
      <c r="O34" s="18"/>
      <c r="P34" s="70"/>
    </row>
    <row r="35" spans="1:16" ht="12.75" customHeight="1">
      <c r="A35" s="71" t="s">
        <v>29</v>
      </c>
      <c r="B35" s="70"/>
      <c r="C35" s="18"/>
      <c r="D35" s="18"/>
      <c r="E35" s="18"/>
      <c r="F35" s="18"/>
      <c r="G35" s="18"/>
      <c r="H35" s="70"/>
      <c r="I35" s="70"/>
      <c r="J35" s="18"/>
      <c r="K35" s="18"/>
      <c r="L35" s="18"/>
      <c r="M35" s="18"/>
      <c r="N35" s="18"/>
      <c r="O35" s="18"/>
      <c r="P35" s="70"/>
    </row>
    <row r="36" spans="1:16" ht="12.75" customHeight="1">
      <c r="A36" s="71"/>
      <c r="B36" s="70"/>
      <c r="C36" s="18"/>
      <c r="D36" s="18"/>
      <c r="E36" s="18"/>
      <c r="F36" s="18"/>
      <c r="G36" s="18"/>
      <c r="H36" s="70"/>
      <c r="I36" s="70"/>
      <c r="J36" s="18"/>
      <c r="K36" s="18"/>
      <c r="L36" s="18"/>
      <c r="M36" s="18"/>
      <c r="N36" s="18"/>
      <c r="O36" s="18"/>
      <c r="P36" s="70"/>
    </row>
    <row r="37" spans="1:16" ht="12.75" customHeight="1">
      <c r="A37" s="71"/>
      <c r="B37" s="70"/>
      <c r="C37" s="18"/>
      <c r="D37" s="18"/>
      <c r="E37" s="18"/>
      <c r="F37" s="18"/>
      <c r="G37" s="18"/>
      <c r="H37" s="70"/>
      <c r="I37" s="70"/>
      <c r="J37" s="18"/>
      <c r="K37" s="18"/>
      <c r="L37" s="18"/>
      <c r="M37" s="18"/>
      <c r="N37" s="18"/>
      <c r="O37" s="18"/>
      <c r="P37" s="70"/>
    </row>
    <row r="38" spans="1:16" ht="12.75" customHeight="1">
      <c r="A38" s="71"/>
      <c r="B38" s="70"/>
      <c r="C38" s="18"/>
      <c r="D38" s="18"/>
      <c r="E38" s="18"/>
      <c r="F38" s="18"/>
      <c r="G38" s="18"/>
      <c r="H38" s="70"/>
      <c r="I38" s="70"/>
      <c r="J38" s="18"/>
      <c r="K38" s="18"/>
      <c r="L38" s="18"/>
      <c r="M38" s="18"/>
      <c r="N38" s="18"/>
      <c r="O38" s="18"/>
      <c r="P38" s="70"/>
    </row>
    <row r="39" spans="1:16" ht="12.75" customHeight="1">
      <c r="A39" s="71"/>
      <c r="B39" s="70"/>
      <c r="C39" s="18"/>
      <c r="D39" s="18"/>
      <c r="E39" s="18"/>
      <c r="F39" s="18"/>
      <c r="G39" s="18"/>
      <c r="H39" s="70"/>
      <c r="I39" s="70"/>
      <c r="J39" s="18"/>
      <c r="K39" s="18"/>
      <c r="L39" s="18"/>
      <c r="M39" s="18"/>
      <c r="N39" s="18"/>
      <c r="O39" s="18"/>
      <c r="P39" s="70"/>
    </row>
    <row r="40" spans="1:15" ht="12.75">
      <c r="A40" s="22" t="s">
        <v>31</v>
      </c>
      <c r="B40" s="166">
        <v>42927</v>
      </c>
      <c r="C40" s="166"/>
      <c r="D40" s="22"/>
      <c r="E40" s="22"/>
      <c r="F40" s="22"/>
      <c r="G40" s="23"/>
      <c r="H40" s="23"/>
      <c r="I40" s="2"/>
      <c r="J40" s="2"/>
      <c r="K40" s="2"/>
      <c r="L40" s="2"/>
      <c r="M40" s="2"/>
      <c r="N40" s="2"/>
      <c r="O40" s="2"/>
    </row>
    <row r="41" spans="1:15" ht="12.75">
      <c r="A41" s="72" t="s">
        <v>37</v>
      </c>
      <c r="B41" s="19" t="s">
        <v>55</v>
      </c>
      <c r="C41" s="72"/>
      <c r="D41" s="72"/>
      <c r="E41" s="72"/>
      <c r="F41" s="72"/>
      <c r="G41" s="1"/>
      <c r="H41" s="1"/>
      <c r="K41" s="1"/>
      <c r="L41" s="1"/>
      <c r="M41" s="1"/>
      <c r="N41" s="1"/>
      <c r="O41" s="1"/>
    </row>
    <row r="42" spans="1:8" ht="12.75">
      <c r="A42" s="72" t="s">
        <v>32</v>
      </c>
      <c r="B42" s="73" t="s">
        <v>54</v>
      </c>
      <c r="C42" s="72"/>
      <c r="D42" s="72"/>
      <c r="E42" s="72"/>
      <c r="F42" s="72"/>
      <c r="G42" s="1"/>
      <c r="H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74"/>
      <c r="B85" s="74"/>
      <c r="C85" s="74"/>
      <c r="D85" s="74"/>
      <c r="E85" s="74"/>
      <c r="F85" s="74"/>
      <c r="G85" s="74"/>
      <c r="H85" s="74"/>
      <c r="I85" s="20"/>
      <c r="J85" s="20"/>
      <c r="K85" s="20"/>
      <c r="L85" s="20"/>
      <c r="M85" s="20"/>
      <c r="N85" s="20"/>
      <c r="O85" s="20"/>
    </row>
  </sheetData>
  <sheetProtection/>
  <mergeCells count="20">
    <mergeCell ref="A6:A8"/>
    <mergeCell ref="I6:I8"/>
    <mergeCell ref="O6:O8"/>
    <mergeCell ref="M6:M8"/>
    <mergeCell ref="N6:N8"/>
    <mergeCell ref="L6:L8"/>
    <mergeCell ref="H6:H8"/>
    <mergeCell ref="E6:E8"/>
    <mergeCell ref="F6:F8"/>
    <mergeCell ref="G6:G8"/>
    <mergeCell ref="A1:P1"/>
    <mergeCell ref="B5:H5"/>
    <mergeCell ref="I5:P5"/>
    <mergeCell ref="P6:P8"/>
    <mergeCell ref="B40:C40"/>
    <mergeCell ref="B6:B8"/>
    <mergeCell ref="J6:J8"/>
    <mergeCell ref="K6:K8"/>
    <mergeCell ref="C6:C8"/>
    <mergeCell ref="D6:D8"/>
  </mergeCells>
  <printOptions/>
  <pageMargins left="0.38" right="0.27" top="0.42" bottom="0.38" header="0.26" footer="0.26"/>
  <pageSetup fitToHeight="1" fitToWidth="1" horizontalDpi="600" verticalDpi="600" orientation="landscape" paperSize="9" scale="76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zoomScalePageLayoutView="0" workbookViewId="0" topLeftCell="A19">
      <selection activeCell="A5" sqref="A5:P5"/>
    </sheetView>
  </sheetViews>
  <sheetFormatPr defaultColWidth="9.00390625" defaultRowHeight="12.75"/>
  <cols>
    <col min="1" max="1" width="28.25390625" style="19" customWidth="1"/>
    <col min="2" max="2" width="10.375" style="19" customWidth="1"/>
    <col min="3" max="3" width="10.625" style="19" customWidth="1"/>
    <col min="4" max="4" width="9.75390625" style="19" customWidth="1"/>
    <col min="5" max="5" width="10.00390625" style="19" customWidth="1"/>
    <col min="6" max="8" width="9.75390625" style="19" customWidth="1"/>
    <col min="9" max="10" width="10.375" style="19" customWidth="1"/>
    <col min="11" max="12" width="10.625" style="19" customWidth="1"/>
    <col min="13" max="13" width="10.00390625" style="19" customWidth="1"/>
    <col min="14" max="14" width="10.625" style="19" customWidth="1"/>
    <col min="15" max="15" width="10.00390625" style="19" customWidth="1"/>
    <col min="16" max="16" width="10.625" style="19" customWidth="1"/>
    <col min="17" max="16384" width="9.125" style="19" customWidth="1"/>
  </cols>
  <sheetData>
    <row r="1" spans="1:16" ht="15.75">
      <c r="A1" s="157" t="s">
        <v>87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22" t="s">
        <v>49</v>
      </c>
      <c r="B3" s="23" t="s">
        <v>69</v>
      </c>
      <c r="C3" s="23"/>
      <c r="D3" s="23"/>
      <c r="E3" s="23"/>
      <c r="F3" s="23"/>
      <c r="G3" s="23"/>
      <c r="H3" s="23"/>
      <c r="I3" s="2"/>
      <c r="J3" s="2"/>
      <c r="K3" s="2"/>
      <c r="L3" s="2"/>
      <c r="M3" s="2"/>
      <c r="N3" s="2"/>
      <c r="O3" s="2"/>
      <c r="P3" s="2"/>
    </row>
    <row r="4" spans="1:16" ht="15" customHeight="1" thickBot="1">
      <c r="A4" s="23"/>
      <c r="B4" s="23"/>
      <c r="C4" s="23"/>
      <c r="D4" s="23"/>
      <c r="E4" s="23"/>
      <c r="F4" s="23"/>
      <c r="G4" s="23"/>
      <c r="H4" s="23"/>
      <c r="I4" s="2"/>
      <c r="J4" s="2"/>
      <c r="K4" s="2"/>
      <c r="L4" s="2"/>
      <c r="M4" s="2"/>
      <c r="N4" s="2"/>
      <c r="O4" s="2"/>
      <c r="P4" s="24" t="s">
        <v>36</v>
      </c>
    </row>
    <row r="5" spans="1:16" ht="14.25" customHeight="1" thickTop="1">
      <c r="A5" s="156"/>
      <c r="B5" s="158" t="s">
        <v>81</v>
      </c>
      <c r="C5" s="159"/>
      <c r="D5" s="159"/>
      <c r="E5" s="159"/>
      <c r="F5" s="159"/>
      <c r="G5" s="159"/>
      <c r="H5" s="160"/>
      <c r="I5" s="161" t="s">
        <v>88</v>
      </c>
      <c r="J5" s="162"/>
      <c r="K5" s="162"/>
      <c r="L5" s="162"/>
      <c r="M5" s="162"/>
      <c r="N5" s="162"/>
      <c r="O5" s="162"/>
      <c r="P5" s="163"/>
    </row>
    <row r="6" spans="1:16" ht="23.25" customHeight="1">
      <c r="A6" s="189" t="s">
        <v>0</v>
      </c>
      <c r="B6" s="184" t="s">
        <v>33</v>
      </c>
      <c r="C6" s="186" t="s">
        <v>1</v>
      </c>
      <c r="D6" s="186" t="s">
        <v>2</v>
      </c>
      <c r="E6" s="186" t="s">
        <v>3</v>
      </c>
      <c r="F6" s="186" t="s">
        <v>4</v>
      </c>
      <c r="G6" s="200" t="s">
        <v>5</v>
      </c>
      <c r="H6" s="197" t="s">
        <v>34</v>
      </c>
      <c r="I6" s="184" t="s">
        <v>35</v>
      </c>
      <c r="J6" s="186" t="s">
        <v>1</v>
      </c>
      <c r="K6" s="186" t="s">
        <v>2</v>
      </c>
      <c r="L6" s="186" t="s">
        <v>3</v>
      </c>
      <c r="M6" s="186" t="s">
        <v>4</v>
      </c>
      <c r="N6" s="186" t="s">
        <v>5</v>
      </c>
      <c r="O6" s="195" t="s">
        <v>79</v>
      </c>
      <c r="P6" s="193" t="s">
        <v>34</v>
      </c>
    </row>
    <row r="7" spans="1:16" ht="18.75" customHeight="1">
      <c r="A7" s="189"/>
      <c r="B7" s="184"/>
      <c r="C7" s="187"/>
      <c r="D7" s="187"/>
      <c r="E7" s="191"/>
      <c r="F7" s="191"/>
      <c r="G7" s="201"/>
      <c r="H7" s="198"/>
      <c r="I7" s="184"/>
      <c r="J7" s="187"/>
      <c r="K7" s="187"/>
      <c r="L7" s="191"/>
      <c r="M7" s="191"/>
      <c r="N7" s="191"/>
      <c r="O7" s="195"/>
      <c r="P7" s="193"/>
    </row>
    <row r="8" spans="1:16" ht="17.25" customHeight="1">
      <c r="A8" s="190"/>
      <c r="B8" s="185"/>
      <c r="C8" s="188"/>
      <c r="D8" s="188"/>
      <c r="E8" s="192"/>
      <c r="F8" s="192"/>
      <c r="G8" s="202"/>
      <c r="H8" s="199"/>
      <c r="I8" s="185"/>
      <c r="J8" s="188"/>
      <c r="K8" s="188"/>
      <c r="L8" s="192"/>
      <c r="M8" s="192"/>
      <c r="N8" s="192"/>
      <c r="O8" s="196"/>
      <c r="P8" s="194"/>
    </row>
    <row r="9" spans="1:16" ht="18.75" customHeight="1">
      <c r="A9" s="25" t="s">
        <v>6</v>
      </c>
      <c r="B9" s="26">
        <f>SUM(B10:B14)</f>
        <v>32579</v>
      </c>
      <c r="C9" s="3" t="s">
        <v>7</v>
      </c>
      <c r="D9" s="3" t="s">
        <v>7</v>
      </c>
      <c r="E9" s="4" t="s">
        <v>7</v>
      </c>
      <c r="F9" s="4" t="s">
        <v>7</v>
      </c>
      <c r="G9" s="4" t="s">
        <v>7</v>
      </c>
      <c r="H9" s="27">
        <f>SUM(H15:H17)</f>
        <v>1182</v>
      </c>
      <c r="I9" s="28">
        <f>SUM(I10:I14)</f>
        <v>36186</v>
      </c>
      <c r="J9" s="3" t="s">
        <v>7</v>
      </c>
      <c r="K9" s="3" t="s">
        <v>7</v>
      </c>
      <c r="L9" s="4" t="s">
        <v>7</v>
      </c>
      <c r="M9" s="4" t="s">
        <v>7</v>
      </c>
      <c r="N9" s="4" t="s">
        <v>7</v>
      </c>
      <c r="O9" s="29" t="s">
        <v>7</v>
      </c>
      <c r="P9" s="30">
        <f>SUM(P15:P17)</f>
        <v>1182</v>
      </c>
    </row>
    <row r="10" spans="1:16" ht="18.75" customHeight="1">
      <c r="A10" s="31" t="s">
        <v>8</v>
      </c>
      <c r="B10" s="21">
        <f>SUM('FP-celá organizace'!B10-'FP-MŠ J. + MŠ A.Č.'!B10)</f>
        <v>21987</v>
      </c>
      <c r="C10" s="5" t="s">
        <v>7</v>
      </c>
      <c r="D10" s="5" t="s">
        <v>7</v>
      </c>
      <c r="E10" s="6" t="s">
        <v>7</v>
      </c>
      <c r="F10" s="6" t="s">
        <v>7</v>
      </c>
      <c r="G10" s="6" t="s">
        <v>7</v>
      </c>
      <c r="H10" s="32" t="s">
        <v>7</v>
      </c>
      <c r="I10" s="21">
        <f>SUM('FP-celá organizace'!I10-'FP-MŠ J. + MŠ A.Č.'!I10)</f>
        <v>25343</v>
      </c>
      <c r="J10" s="5" t="s">
        <v>7</v>
      </c>
      <c r="K10" s="5" t="s">
        <v>7</v>
      </c>
      <c r="L10" s="6" t="s">
        <v>7</v>
      </c>
      <c r="M10" s="6" t="s">
        <v>7</v>
      </c>
      <c r="N10" s="6" t="s">
        <v>7</v>
      </c>
      <c r="O10" s="33" t="s">
        <v>7</v>
      </c>
      <c r="P10" s="34" t="s">
        <v>7</v>
      </c>
    </row>
    <row r="11" spans="1:16" ht="18.75" customHeight="1">
      <c r="A11" s="31" t="s">
        <v>9</v>
      </c>
      <c r="B11" s="21">
        <f>SUM('FP-celá organizace'!B11-'FP-MŠ J. + MŠ A.Č.'!B11)</f>
        <v>4602</v>
      </c>
      <c r="C11" s="5" t="s">
        <v>7</v>
      </c>
      <c r="D11" s="5" t="s">
        <v>7</v>
      </c>
      <c r="E11" s="6" t="s">
        <v>7</v>
      </c>
      <c r="F11" s="6" t="s">
        <v>7</v>
      </c>
      <c r="G11" s="6" t="s">
        <v>7</v>
      </c>
      <c r="H11" s="32" t="s">
        <v>7</v>
      </c>
      <c r="I11" s="21">
        <f>SUM('FP-celá organizace'!I11-'FP-MŠ J. + MŠ A.Č.'!I11)</f>
        <v>4773</v>
      </c>
      <c r="J11" s="5" t="s">
        <v>7</v>
      </c>
      <c r="K11" s="5" t="s">
        <v>7</v>
      </c>
      <c r="L11" s="6" t="s">
        <v>7</v>
      </c>
      <c r="M11" s="6" t="s">
        <v>7</v>
      </c>
      <c r="N11" s="6" t="s">
        <v>7</v>
      </c>
      <c r="O11" s="33" t="s">
        <v>7</v>
      </c>
      <c r="P11" s="34" t="s">
        <v>7</v>
      </c>
    </row>
    <row r="12" spans="1:16" ht="18.75" customHeight="1">
      <c r="A12" s="31" t="s">
        <v>10</v>
      </c>
      <c r="B12" s="21">
        <f>SUM('FP-celá organizace'!B12-'FP-MŠ J. + MŠ A.Č.'!B12)</f>
        <v>1030</v>
      </c>
      <c r="C12" s="5" t="s">
        <v>7</v>
      </c>
      <c r="D12" s="5" t="s">
        <v>7</v>
      </c>
      <c r="E12" s="6" t="s">
        <v>7</v>
      </c>
      <c r="F12" s="6" t="s">
        <v>7</v>
      </c>
      <c r="G12" s="6" t="s">
        <v>7</v>
      </c>
      <c r="H12" s="32" t="s">
        <v>7</v>
      </c>
      <c r="I12" s="21">
        <f>SUM('FP-celá organizace'!I12-'FP-MŠ J. + MŠ A.Č.'!I12)</f>
        <v>1110</v>
      </c>
      <c r="J12" s="5" t="s">
        <v>7</v>
      </c>
      <c r="K12" s="5" t="s">
        <v>7</v>
      </c>
      <c r="L12" s="6" t="s">
        <v>7</v>
      </c>
      <c r="M12" s="6" t="s">
        <v>7</v>
      </c>
      <c r="N12" s="6" t="s">
        <v>7</v>
      </c>
      <c r="O12" s="33" t="s">
        <v>7</v>
      </c>
      <c r="P12" s="34" t="s">
        <v>7</v>
      </c>
    </row>
    <row r="13" spans="1:16" ht="18.75" customHeight="1">
      <c r="A13" s="31" t="s">
        <v>11</v>
      </c>
      <c r="B13" s="21">
        <f>SUM('FP-celá organizace'!B13-'FP-MŠ J. + MŠ A.Č.'!B13)</f>
        <v>1700</v>
      </c>
      <c r="C13" s="5" t="s">
        <v>7</v>
      </c>
      <c r="D13" s="5" t="s">
        <v>7</v>
      </c>
      <c r="E13" s="6" t="s">
        <v>7</v>
      </c>
      <c r="F13" s="6" t="s">
        <v>7</v>
      </c>
      <c r="G13" s="6" t="s">
        <v>7</v>
      </c>
      <c r="H13" s="32" t="s">
        <v>7</v>
      </c>
      <c r="I13" s="21">
        <f>SUM('FP-celá organizace'!I13-'FP-MŠ J. + MŠ A.Č.'!I13)</f>
        <v>1700</v>
      </c>
      <c r="J13" s="5" t="s">
        <v>7</v>
      </c>
      <c r="K13" s="5" t="s">
        <v>7</v>
      </c>
      <c r="L13" s="6" t="s">
        <v>7</v>
      </c>
      <c r="M13" s="6" t="s">
        <v>7</v>
      </c>
      <c r="N13" s="6" t="s">
        <v>7</v>
      </c>
      <c r="O13" s="33" t="s">
        <v>7</v>
      </c>
      <c r="P13" s="34" t="s">
        <v>7</v>
      </c>
    </row>
    <row r="14" spans="1:16" ht="18.75" customHeight="1">
      <c r="A14" s="35" t="s">
        <v>12</v>
      </c>
      <c r="B14" s="88">
        <f>SUM('FP-celá organizace'!B14-'FP-MŠ J. + MŠ A.Č.'!B14)</f>
        <v>3260</v>
      </c>
      <c r="C14" s="7" t="s">
        <v>7</v>
      </c>
      <c r="D14" s="7" t="s">
        <v>7</v>
      </c>
      <c r="E14" s="7" t="s">
        <v>7</v>
      </c>
      <c r="F14" s="7" t="s">
        <v>7</v>
      </c>
      <c r="G14" s="37" t="s">
        <v>7</v>
      </c>
      <c r="H14" s="38">
        <f>SUM(H15:H17)</f>
        <v>1182</v>
      </c>
      <c r="I14" s="88">
        <f>SUM('FP-celá organizace'!I14-'FP-MŠ J. + MŠ A.Č.'!I14)</f>
        <v>3260</v>
      </c>
      <c r="J14" s="7" t="s">
        <v>7</v>
      </c>
      <c r="K14" s="7" t="s">
        <v>7</v>
      </c>
      <c r="L14" s="7" t="s">
        <v>7</v>
      </c>
      <c r="M14" s="7" t="s">
        <v>7</v>
      </c>
      <c r="N14" s="7" t="s">
        <v>7</v>
      </c>
      <c r="O14" s="29" t="s">
        <v>7</v>
      </c>
      <c r="P14" s="30">
        <f>SUM(P15:P17)</f>
        <v>1182</v>
      </c>
    </row>
    <row r="15" spans="1:16" ht="18.75" customHeight="1">
      <c r="A15" s="39" t="s">
        <v>13</v>
      </c>
      <c r="B15" s="21">
        <f>SUM('FP-celá organizace'!B15-'FP-MŠ J. + MŠ A.Č.'!B15)</f>
        <v>730</v>
      </c>
      <c r="C15" s="8" t="s">
        <v>7</v>
      </c>
      <c r="D15" s="8" t="s">
        <v>7</v>
      </c>
      <c r="E15" s="8" t="s">
        <v>7</v>
      </c>
      <c r="F15" s="8" t="s">
        <v>7</v>
      </c>
      <c r="G15" s="41" t="s">
        <v>7</v>
      </c>
      <c r="H15" s="42">
        <f>SUM('FP-celá organizace'!H15-'FP-MŠ J. + MŠ A.Č.'!H15)</f>
        <v>302</v>
      </c>
      <c r="I15" s="21">
        <f>SUM('FP-celá organizace'!I15-'FP-MŠ J. + MŠ A.Č.'!I15)</f>
        <v>730</v>
      </c>
      <c r="J15" s="8" t="s">
        <v>7</v>
      </c>
      <c r="K15" s="8" t="s">
        <v>7</v>
      </c>
      <c r="L15" s="8" t="s">
        <v>7</v>
      </c>
      <c r="M15" s="8" t="s">
        <v>7</v>
      </c>
      <c r="N15" s="8" t="s">
        <v>7</v>
      </c>
      <c r="O15" s="33" t="s">
        <v>7</v>
      </c>
      <c r="P15" s="43">
        <f>SUM('FP-celá organizace'!P15-'FP-MŠ J. + MŠ A.Č.'!P15)</f>
        <v>302</v>
      </c>
    </row>
    <row r="16" spans="1:16" ht="18.75" customHeight="1">
      <c r="A16" s="39" t="s">
        <v>14</v>
      </c>
      <c r="B16" s="21">
        <f>SUM('FP-celá organizace'!B16-'FP-MŠ J. + MŠ A.Č.'!B16)</f>
        <v>2320</v>
      </c>
      <c r="C16" s="8" t="s">
        <v>7</v>
      </c>
      <c r="D16" s="8" t="s">
        <v>7</v>
      </c>
      <c r="E16" s="8" t="s">
        <v>7</v>
      </c>
      <c r="F16" s="8" t="s">
        <v>7</v>
      </c>
      <c r="G16" s="41" t="s">
        <v>7</v>
      </c>
      <c r="H16" s="42">
        <f>SUM('FP-celá organizace'!H16-'FP-MŠ J. + MŠ A.Č.'!H16)</f>
        <v>150</v>
      </c>
      <c r="I16" s="21">
        <f>SUM('FP-celá organizace'!I16-'FP-MŠ J. + MŠ A.Č.'!I16)</f>
        <v>2320</v>
      </c>
      <c r="J16" s="8" t="s">
        <v>7</v>
      </c>
      <c r="K16" s="8" t="s">
        <v>7</v>
      </c>
      <c r="L16" s="8" t="s">
        <v>7</v>
      </c>
      <c r="M16" s="8" t="s">
        <v>7</v>
      </c>
      <c r="N16" s="8" t="s">
        <v>7</v>
      </c>
      <c r="O16" s="33" t="s">
        <v>7</v>
      </c>
      <c r="P16" s="43">
        <f>SUM('FP-celá organizace'!P16-'FP-MŠ J. + MŠ A.Č.'!P16)</f>
        <v>150</v>
      </c>
    </row>
    <row r="17" spans="1:16" ht="18.75" customHeight="1" thickBot="1">
      <c r="A17" s="44" t="s">
        <v>15</v>
      </c>
      <c r="B17" s="89">
        <f>SUM('FP-celá organizace'!B17-'FP-MŠ J. + MŠ A.Č.'!B17)</f>
        <v>210</v>
      </c>
      <c r="C17" s="9" t="s">
        <v>7</v>
      </c>
      <c r="D17" s="9" t="s">
        <v>7</v>
      </c>
      <c r="E17" s="9" t="s">
        <v>7</v>
      </c>
      <c r="F17" s="9" t="s">
        <v>7</v>
      </c>
      <c r="G17" s="46" t="s">
        <v>7</v>
      </c>
      <c r="H17" s="105">
        <f>SUM('FP-celá organizace'!H17-'FP-MŠ J. + MŠ A.Č.'!H17)</f>
        <v>730</v>
      </c>
      <c r="I17" s="89">
        <f>SUM('FP-celá organizace'!I17-'FP-MŠ J. + MŠ A.Č.'!I17)</f>
        <v>210</v>
      </c>
      <c r="J17" s="9" t="s">
        <v>7</v>
      </c>
      <c r="K17" s="9" t="s">
        <v>7</v>
      </c>
      <c r="L17" s="9" t="s">
        <v>7</v>
      </c>
      <c r="M17" s="9" t="s">
        <v>7</v>
      </c>
      <c r="N17" s="9" t="s">
        <v>7</v>
      </c>
      <c r="O17" s="48" t="s">
        <v>7</v>
      </c>
      <c r="P17" s="49">
        <f>SUM('FP-celá organizace'!P17-'FP-MŠ J. + MŠ A.Č.'!P17)</f>
        <v>730</v>
      </c>
    </row>
    <row r="18" spans="1:16" ht="18.75" customHeight="1" thickTop="1">
      <c r="A18" s="25" t="s">
        <v>16</v>
      </c>
      <c r="B18" s="90">
        <f aca="true" t="shared" si="0" ref="B18:N18">SUM(B19+B23+B26+B27+B28+B29+B30+B31+B32)</f>
        <v>32579</v>
      </c>
      <c r="C18" s="7">
        <f t="shared" si="0"/>
        <v>21987</v>
      </c>
      <c r="D18" s="7">
        <f t="shared" si="0"/>
        <v>4602</v>
      </c>
      <c r="E18" s="7">
        <f t="shared" si="0"/>
        <v>3260</v>
      </c>
      <c r="F18" s="7">
        <f t="shared" si="0"/>
        <v>1030</v>
      </c>
      <c r="G18" s="7">
        <f t="shared" si="0"/>
        <v>1700</v>
      </c>
      <c r="H18" s="38">
        <f t="shared" si="0"/>
        <v>883</v>
      </c>
      <c r="I18" s="28">
        <f t="shared" si="0"/>
        <v>36186</v>
      </c>
      <c r="J18" s="7">
        <f t="shared" si="0"/>
        <v>25343</v>
      </c>
      <c r="K18" s="7">
        <f t="shared" si="0"/>
        <v>4773</v>
      </c>
      <c r="L18" s="7">
        <f t="shared" si="0"/>
        <v>3260</v>
      </c>
      <c r="M18" s="7">
        <f t="shared" si="0"/>
        <v>1110</v>
      </c>
      <c r="N18" s="7">
        <f t="shared" si="0"/>
        <v>1700</v>
      </c>
      <c r="O18" s="29">
        <f>IF(D18=0,,(K18/D18)*100)</f>
        <v>103.71577574967405</v>
      </c>
      <c r="P18" s="91">
        <f>SUM(P19+P23+P26+P27+P28+P29+P30+P31+P32)</f>
        <v>883</v>
      </c>
    </row>
    <row r="19" spans="1:16" ht="18.75" customHeight="1">
      <c r="A19" s="35" t="s">
        <v>17</v>
      </c>
      <c r="B19" s="36">
        <f aca="true" t="shared" si="1" ref="B19:N19">SUM(B20:B22)</f>
        <v>6514</v>
      </c>
      <c r="C19" s="7">
        <f t="shared" si="1"/>
        <v>473</v>
      </c>
      <c r="D19" s="7">
        <f t="shared" si="1"/>
        <v>2406</v>
      </c>
      <c r="E19" s="7">
        <f t="shared" si="1"/>
        <v>2890</v>
      </c>
      <c r="F19" s="7">
        <f t="shared" si="1"/>
        <v>615</v>
      </c>
      <c r="G19" s="37">
        <f t="shared" si="1"/>
        <v>130</v>
      </c>
      <c r="H19" s="38">
        <f t="shared" si="1"/>
        <v>330</v>
      </c>
      <c r="I19" s="36">
        <f t="shared" si="1"/>
        <v>6543</v>
      </c>
      <c r="J19" s="7">
        <f t="shared" si="1"/>
        <v>331</v>
      </c>
      <c r="K19" s="7">
        <f t="shared" si="1"/>
        <v>2507</v>
      </c>
      <c r="L19" s="7">
        <f t="shared" si="1"/>
        <v>2890</v>
      </c>
      <c r="M19" s="7">
        <f t="shared" si="1"/>
        <v>685</v>
      </c>
      <c r="N19" s="7">
        <f t="shared" si="1"/>
        <v>130</v>
      </c>
      <c r="O19" s="29">
        <f>IF(D19=0,,(K19/D19)*100)</f>
        <v>104.19783873649212</v>
      </c>
      <c r="P19" s="30">
        <f>SUM(P20:P22)</f>
        <v>330</v>
      </c>
    </row>
    <row r="20" spans="1:16" ht="18.75" customHeight="1">
      <c r="A20" s="39" t="s">
        <v>18</v>
      </c>
      <c r="B20" s="50">
        <f>SUM(C20:G20)</f>
        <v>2342</v>
      </c>
      <c r="C20" s="10">
        <f>SUM('FP-celá organizace'!C20-'FP-MŠ J. + MŠ A.Č.'!C20)</f>
        <v>473</v>
      </c>
      <c r="D20" s="10">
        <f>SUM('FP-celá organizace'!D20-'FP-MŠ J. + MŠ A.Č.'!D20)</f>
        <v>954</v>
      </c>
      <c r="E20" s="10">
        <f>SUM('FP-celá organizace'!E20-'FP-MŠ J. + MŠ A.Č.'!E20)</f>
        <v>170</v>
      </c>
      <c r="F20" s="10">
        <f>SUM('FP-celá organizace'!F20-'FP-MŠ J. + MŠ A.Č.'!F20)</f>
        <v>615</v>
      </c>
      <c r="G20" s="10">
        <f>SUM('FP-celá organizace'!G20-'FP-MŠ J. + MŠ A.Č.'!G20)</f>
        <v>130</v>
      </c>
      <c r="H20" s="92">
        <f>SUM('FP-celá organizace'!H20-'FP-MŠ J. + MŠ A.Č.'!H20)</f>
        <v>60</v>
      </c>
      <c r="I20" s="93">
        <f>SUM(J20:N20)</f>
        <v>2312</v>
      </c>
      <c r="J20" s="10">
        <f>SUM('FP-celá organizace'!J20-'FP-MŠ J. + MŠ A.Č.'!J20)</f>
        <v>331</v>
      </c>
      <c r="K20" s="10">
        <f>SUM('FP-celá organizace'!K20-'FP-MŠ J. + MŠ A.Č.'!K20)</f>
        <v>996</v>
      </c>
      <c r="L20" s="10">
        <f>SUM('FP-celá organizace'!L20-'FP-MŠ J. + MŠ A.Č.'!L20)</f>
        <v>170</v>
      </c>
      <c r="M20" s="10">
        <f>SUM('FP-celá organizace'!M20-'FP-MŠ J. + MŠ A.Č.'!M20)</f>
        <v>685</v>
      </c>
      <c r="N20" s="10">
        <f>SUM('FP-celá organizace'!N20-'FP-MŠ J. + MŠ A.Č.'!N20)</f>
        <v>130</v>
      </c>
      <c r="O20" s="29">
        <f aca="true" t="shared" si="2" ref="O20:O32">IF(D20=0,,(K20/D20)*100)</f>
        <v>104.40251572327044</v>
      </c>
      <c r="P20" s="43">
        <f>SUM('FP-celá organizace'!P20-'FP-MŠ J. + MŠ A.Č.'!P20)</f>
        <v>60</v>
      </c>
    </row>
    <row r="21" spans="1:16" ht="18.75" customHeight="1">
      <c r="A21" s="39" t="s">
        <v>19</v>
      </c>
      <c r="B21" s="50">
        <f>SUM(C21:G21)</f>
        <v>2320</v>
      </c>
      <c r="C21" s="10">
        <f>SUM('FP-celá organizace'!C21-'FP-MŠ J. + MŠ A.Č.'!C21)</f>
        <v>0</v>
      </c>
      <c r="D21" s="10">
        <f>SUM('FP-celá organizace'!D21-'FP-MŠ J. + MŠ A.Č.'!D21)</f>
        <v>0</v>
      </c>
      <c r="E21" s="10">
        <f>SUM('FP-celá organizace'!E21-'FP-MŠ J. + MŠ A.Č.'!E21)</f>
        <v>2320</v>
      </c>
      <c r="F21" s="10">
        <f>SUM('FP-celá organizace'!F21-'FP-MŠ J. + MŠ A.Č.'!F21)</f>
        <v>0</v>
      </c>
      <c r="G21" s="10">
        <f>SUM('FP-celá organizace'!G21-'FP-MŠ J. + MŠ A.Č.'!G21)</f>
        <v>0</v>
      </c>
      <c r="H21" s="42">
        <f>SUM('FP-celá organizace'!H21-'FP-MŠ J. + MŠ A.Č.'!H21)</f>
        <v>90</v>
      </c>
      <c r="I21" s="50">
        <f>SUM(J21:N21)</f>
        <v>2320</v>
      </c>
      <c r="J21" s="10">
        <f>SUM('FP-celá organizace'!J21-'FP-MŠ J. + MŠ A.Č.'!J21)</f>
        <v>0</v>
      </c>
      <c r="K21" s="10">
        <f>SUM('FP-celá organizace'!K21-'FP-MŠ J. + MŠ A.Č.'!K21)</f>
        <v>0</v>
      </c>
      <c r="L21" s="10">
        <f>SUM('FP-celá organizace'!L21-'FP-MŠ J. + MŠ A.Č.'!L21)</f>
        <v>2320</v>
      </c>
      <c r="M21" s="10">
        <f>SUM('FP-celá organizace'!M21-'FP-MŠ J. + MŠ A.Č.'!M21)</f>
        <v>0</v>
      </c>
      <c r="N21" s="10">
        <f>SUM('FP-celá organizace'!N21-'FP-MŠ J. + MŠ A.Č.'!N21)</f>
        <v>0</v>
      </c>
      <c r="O21" s="29">
        <f t="shared" si="2"/>
        <v>0</v>
      </c>
      <c r="P21" s="43">
        <f>SUM('FP-celá organizace'!P21-'FP-MŠ J. + MŠ A.Č.'!P21)</f>
        <v>90</v>
      </c>
    </row>
    <row r="22" spans="1:16" ht="18.75" customHeight="1">
      <c r="A22" s="39" t="s">
        <v>20</v>
      </c>
      <c r="B22" s="50">
        <f>SUM(C22:G22)</f>
        <v>1852</v>
      </c>
      <c r="C22" s="10">
        <f>SUM('FP-celá organizace'!C22-'FP-MŠ J. + MŠ A.Č.'!C22)</f>
        <v>0</v>
      </c>
      <c r="D22" s="10">
        <f>SUM('FP-celá organizace'!D22-'FP-MŠ J. + MŠ A.Č.'!D22)</f>
        <v>1452</v>
      </c>
      <c r="E22" s="10">
        <f>SUM('FP-celá organizace'!E22-'FP-MŠ J. + MŠ A.Č.'!E22)</f>
        <v>400</v>
      </c>
      <c r="F22" s="10">
        <f>SUM('FP-celá organizace'!F22-'FP-MŠ J. + MŠ A.Č.'!F22)</f>
        <v>0</v>
      </c>
      <c r="G22" s="10">
        <f>SUM('FP-celá organizace'!G22-'FP-MŠ J. + MŠ A.Č.'!G22)</f>
        <v>0</v>
      </c>
      <c r="H22" s="42">
        <f>SUM('FP-celá organizace'!H22-'FP-MŠ J. + MŠ A.Č.'!H22)</f>
        <v>180</v>
      </c>
      <c r="I22" s="50">
        <f>SUM(J22:N22)</f>
        <v>1911</v>
      </c>
      <c r="J22" s="10">
        <f>SUM('FP-celá organizace'!J22-'FP-MŠ J. + MŠ A.Č.'!J22)</f>
        <v>0</v>
      </c>
      <c r="K22" s="10">
        <f>SUM('FP-celá organizace'!K22-'FP-MŠ J. + MŠ A.Č.'!K22)</f>
        <v>1511</v>
      </c>
      <c r="L22" s="10">
        <f>SUM('FP-celá organizace'!L22-'FP-MŠ J. + MŠ A.Č.'!L22)</f>
        <v>400</v>
      </c>
      <c r="M22" s="10">
        <f>SUM('FP-celá organizace'!M22-'FP-MŠ J. + MŠ A.Č.'!M22)</f>
        <v>0</v>
      </c>
      <c r="N22" s="10">
        <f>SUM('FP-celá organizace'!N22-'FP-MŠ J. + MŠ A.Č.'!N22)</f>
        <v>0</v>
      </c>
      <c r="O22" s="29">
        <f t="shared" si="2"/>
        <v>104.0633608815427</v>
      </c>
      <c r="P22" s="43">
        <f>SUM('FP-celá organizace'!P22-'FP-MŠ J. + MŠ A.Č.'!P22)</f>
        <v>180</v>
      </c>
    </row>
    <row r="23" spans="1:16" ht="18.75" customHeight="1">
      <c r="A23" s="35" t="s">
        <v>21</v>
      </c>
      <c r="B23" s="51">
        <f>SUM(B24:B25)</f>
        <v>3359</v>
      </c>
      <c r="C23" s="11">
        <f>SUM('FP-celá organizace'!C23-'FP-MŠ J. + MŠ A.Č.'!C23)</f>
        <v>46</v>
      </c>
      <c r="D23" s="11">
        <f>SUM('FP-celá organizace'!D23-'FP-MŠ J. + MŠ A.Č.'!D23)</f>
        <v>1238</v>
      </c>
      <c r="E23" s="11">
        <f>SUM('FP-celá organizace'!E23-'FP-MŠ J. + MŠ A.Č.'!E23)</f>
        <v>370</v>
      </c>
      <c r="F23" s="11">
        <f>SUM('FP-celá organizace'!F23-'FP-MŠ J. + MŠ A.Č.'!F23)</f>
        <v>165</v>
      </c>
      <c r="G23" s="11">
        <f>SUM('FP-celá organizace'!G23-'FP-MŠ J. + MŠ A.Č.'!G23)</f>
        <v>1540</v>
      </c>
      <c r="H23" s="94">
        <f>SUM('FP-celá organizace'!H23-'FP-MŠ J. + MŠ A.Č.'!H23)</f>
        <v>60</v>
      </c>
      <c r="I23" s="36">
        <f>SUM(I24:I25)</f>
        <v>3419</v>
      </c>
      <c r="J23" s="11">
        <f>SUM('FP-celá organizace'!J23-'FP-MŠ J. + MŠ A.Č.'!J23)</f>
        <v>59</v>
      </c>
      <c r="K23" s="11">
        <f>SUM('FP-celá organizace'!K23-'FP-MŠ J. + MŠ A.Č.'!K23)</f>
        <v>1285</v>
      </c>
      <c r="L23" s="11">
        <f>SUM('FP-celá organizace'!L23-'FP-MŠ J. + MŠ A.Č.'!L23)</f>
        <v>370</v>
      </c>
      <c r="M23" s="11">
        <f>SUM('FP-celá organizace'!M23-'FP-MŠ J. + MŠ A.Č.'!M23)</f>
        <v>165</v>
      </c>
      <c r="N23" s="11">
        <f>SUM('FP-celá organizace'!N23-'FP-MŠ J. + MŠ A.Č.'!N23)</f>
        <v>1540</v>
      </c>
      <c r="O23" s="29">
        <f t="shared" si="2"/>
        <v>103.79644588045234</v>
      </c>
      <c r="P23" s="43">
        <f>SUM('FP-celá organizace'!P23-'FP-MŠ J. + MŠ A.Č.'!P23)</f>
        <v>60</v>
      </c>
    </row>
    <row r="24" spans="1:16" ht="18.75" customHeight="1">
      <c r="A24" s="39" t="s">
        <v>22</v>
      </c>
      <c r="B24" s="50">
        <f aca="true" t="shared" si="3" ref="B24:B32">SUM(C24:G24)</f>
        <v>214</v>
      </c>
      <c r="C24" s="10">
        <f>SUM('FP-celá organizace'!C24-'FP-MŠ J. + MŠ A.Č.'!C24)</f>
        <v>0</v>
      </c>
      <c r="D24" s="10">
        <f>SUM('FP-celá organizace'!D24-'FP-MŠ J. + MŠ A.Č.'!D24)</f>
        <v>159</v>
      </c>
      <c r="E24" s="10">
        <f>SUM('FP-celá organizace'!E24-'FP-MŠ J. + MŠ A.Č.'!E24)</f>
        <v>55</v>
      </c>
      <c r="F24" s="10">
        <f>SUM('FP-celá organizace'!F24-'FP-MŠ J. + MŠ A.Č.'!F24)</f>
        <v>0</v>
      </c>
      <c r="G24" s="10">
        <f>SUM('FP-celá organizace'!G24-'FP-MŠ J. + MŠ A.Č.'!G24)</f>
        <v>0</v>
      </c>
      <c r="H24" s="42">
        <f>SUM('FP-celá organizace'!H24-'FP-MŠ J. + MŠ A.Č.'!H24)</f>
        <v>10</v>
      </c>
      <c r="I24" s="50">
        <f>SUM(J24:N24)</f>
        <v>220</v>
      </c>
      <c r="J24" s="10">
        <f>SUM('FP-celá organizace'!J24-'FP-MŠ J. + MŠ A.Č.'!J24)</f>
        <v>0</v>
      </c>
      <c r="K24" s="10">
        <f>SUM('FP-celá organizace'!K24-'FP-MŠ J. + MŠ A.Č.'!K24)</f>
        <v>165</v>
      </c>
      <c r="L24" s="10">
        <f>SUM('FP-celá organizace'!L24-'FP-MŠ J. + MŠ A.Č.'!L24)</f>
        <v>55</v>
      </c>
      <c r="M24" s="10">
        <f>SUM('FP-celá organizace'!M24-'FP-MŠ J. + MŠ A.Č.'!M24)</f>
        <v>0</v>
      </c>
      <c r="N24" s="10">
        <f>SUM('FP-celá organizace'!N24-'FP-MŠ J. + MŠ A.Č.'!N24)</f>
        <v>0</v>
      </c>
      <c r="O24" s="29">
        <f t="shared" si="2"/>
        <v>103.77358490566037</v>
      </c>
      <c r="P24" s="43">
        <f>SUM('FP-celá organizace'!P24-'FP-MŠ J. + MŠ A.Č.'!P24)</f>
        <v>10</v>
      </c>
    </row>
    <row r="25" spans="1:16" ht="18.75" customHeight="1">
      <c r="A25" s="39" t="s">
        <v>23</v>
      </c>
      <c r="B25" s="50">
        <f t="shared" si="3"/>
        <v>3145</v>
      </c>
      <c r="C25" s="10">
        <f>SUM('FP-celá organizace'!C25-'FP-MŠ J. + MŠ A.Č.'!C25)</f>
        <v>46</v>
      </c>
      <c r="D25" s="10">
        <f>SUM('FP-celá organizace'!D25-'FP-MŠ J. + MŠ A.Č.'!D25)</f>
        <v>1079</v>
      </c>
      <c r="E25" s="10">
        <f>SUM('FP-celá organizace'!E25-'FP-MŠ J. + MŠ A.Č.'!E25)</f>
        <v>315</v>
      </c>
      <c r="F25" s="10">
        <f>SUM('FP-celá organizace'!F25-'FP-MŠ J. + MŠ A.Č.'!F25)</f>
        <v>165</v>
      </c>
      <c r="G25" s="10">
        <f>SUM('FP-celá organizace'!G25-'FP-MŠ J. + MŠ A.Č.'!G25)</f>
        <v>1540</v>
      </c>
      <c r="H25" s="42">
        <f>SUM('FP-celá organizace'!H25-'FP-MŠ J. + MŠ A.Č.'!H25)</f>
        <v>50</v>
      </c>
      <c r="I25" s="50">
        <f>SUM(J25:N25)</f>
        <v>3199</v>
      </c>
      <c r="J25" s="10">
        <f>SUM('FP-celá organizace'!J25-'FP-MŠ J. + MŠ A.Č.'!J25)</f>
        <v>59</v>
      </c>
      <c r="K25" s="10">
        <f>SUM('FP-celá organizace'!K25-'FP-MŠ J. + MŠ A.Č.'!K25)</f>
        <v>1120</v>
      </c>
      <c r="L25" s="10">
        <f>SUM('FP-celá organizace'!L25-'FP-MŠ J. + MŠ A.Č.'!L25)</f>
        <v>315</v>
      </c>
      <c r="M25" s="10">
        <f>SUM('FP-celá organizace'!M25-'FP-MŠ J. + MŠ A.Č.'!M25)</f>
        <v>165</v>
      </c>
      <c r="N25" s="10">
        <f>SUM('FP-celá organizace'!N25-'FP-MŠ J. + MŠ A.Č.'!N25)</f>
        <v>1540</v>
      </c>
      <c r="O25" s="29">
        <f t="shared" si="2"/>
        <v>103.79981464318813</v>
      </c>
      <c r="P25" s="43">
        <f>SUM('FP-celá organizace'!P25-'FP-MŠ J. + MŠ A.Č.'!P25)</f>
        <v>50</v>
      </c>
    </row>
    <row r="26" spans="1:16" ht="18.75" customHeight="1">
      <c r="A26" s="35" t="s">
        <v>24</v>
      </c>
      <c r="B26" s="51">
        <f t="shared" si="3"/>
        <v>16022</v>
      </c>
      <c r="C26" s="11">
        <f>SUM('FP-celá organizace'!C26-'FP-MŠ J. + MŠ A.Č.'!C26)</f>
        <v>15762</v>
      </c>
      <c r="D26" s="11">
        <f>SUM('FP-celá organizace'!D26-'FP-MŠ J. + MŠ A.Č.'!D26)</f>
        <v>0</v>
      </c>
      <c r="E26" s="11">
        <f>SUM('FP-celá organizace'!E26-'FP-MŠ J. + MŠ A.Č.'!E26)</f>
        <v>0</v>
      </c>
      <c r="F26" s="11">
        <f>SUM('FP-celá organizace'!F26-'FP-MŠ J. + MŠ A.Č.'!F26)</f>
        <v>230</v>
      </c>
      <c r="G26" s="11">
        <f>SUM('FP-celá organizace'!G26-'FP-MŠ J. + MŠ A.Č.'!G26)</f>
        <v>30</v>
      </c>
      <c r="H26" s="94">
        <f>SUM('FP-celá organizace'!H26-'FP-MŠ J. + MŠ A.Č.'!H26)</f>
        <v>400</v>
      </c>
      <c r="I26" s="51">
        <f>SUM(J26:N26)</f>
        <v>18685</v>
      </c>
      <c r="J26" s="11">
        <f>SUM('FP-celá organizace'!J26-'FP-MŠ J. + MŠ A.Č.'!J26)</f>
        <v>18415</v>
      </c>
      <c r="K26" s="11">
        <f>SUM('FP-celá organizace'!K26-'FP-MŠ J. + MŠ A.Č.'!K26)</f>
        <v>0</v>
      </c>
      <c r="L26" s="11">
        <f>SUM('FP-celá organizace'!L26-'FP-MŠ J. + MŠ A.Č.'!L26)</f>
        <v>0</v>
      </c>
      <c r="M26" s="11">
        <f>SUM('FP-celá organizace'!M26-'FP-MŠ J. + MŠ A.Č.'!M26)</f>
        <v>240</v>
      </c>
      <c r="N26" s="11">
        <f>SUM('FP-celá organizace'!N26-'FP-MŠ J. + MŠ A.Č.'!N26)</f>
        <v>30</v>
      </c>
      <c r="O26" s="29">
        <f t="shared" si="2"/>
        <v>0</v>
      </c>
      <c r="P26" s="43">
        <f>SUM('FP-celá organizace'!P26-'FP-MŠ J. + MŠ A.Č.'!P26)</f>
        <v>400</v>
      </c>
    </row>
    <row r="27" spans="1:16" ht="18.75" customHeight="1">
      <c r="A27" s="54" t="s">
        <v>25</v>
      </c>
      <c r="B27" s="51">
        <f t="shared" si="3"/>
        <v>5789</v>
      </c>
      <c r="C27" s="11">
        <f>SUM('FP-celá organizace'!C27-'FP-MŠ J. + MŠ A.Č.'!C27)</f>
        <v>5706</v>
      </c>
      <c r="D27" s="11">
        <f>SUM('FP-celá organizace'!D27-'FP-MŠ J. + MŠ A.Č.'!D27)</f>
        <v>83</v>
      </c>
      <c r="E27" s="11">
        <f>SUM('FP-celá organizace'!E27-'FP-MŠ J. + MŠ A.Č.'!E27)</f>
        <v>0</v>
      </c>
      <c r="F27" s="11">
        <f>SUM('FP-celá organizace'!F27-'FP-MŠ J. + MŠ A.Č.'!F27)</f>
        <v>0</v>
      </c>
      <c r="G27" s="11">
        <f>SUM('FP-celá organizace'!G27-'FP-MŠ J. + MŠ A.Č.'!G27)</f>
        <v>0</v>
      </c>
      <c r="H27" s="94">
        <f>SUM('FP-celá organizace'!H27-'FP-MŠ J. + MŠ A.Č.'!H27)</f>
        <v>82</v>
      </c>
      <c r="I27" s="51">
        <f aca="true" t="shared" si="4" ref="I27:I32">SUM(J27:N27)</f>
        <v>6624</v>
      </c>
      <c r="J27" s="11">
        <f>SUM('FP-celá organizace'!J27-'FP-MŠ J. + MŠ A.Č.'!J27)</f>
        <v>6538</v>
      </c>
      <c r="K27" s="11">
        <f>SUM('FP-celá organizace'!K27-'FP-MŠ J. + MŠ A.Č.'!K27)</f>
        <v>86</v>
      </c>
      <c r="L27" s="11">
        <f>SUM('FP-celá organizace'!L27-'FP-MŠ J. + MŠ A.Č.'!L27)</f>
        <v>0</v>
      </c>
      <c r="M27" s="11">
        <f>SUM('FP-celá organizace'!M27-'FP-MŠ J. + MŠ A.Č.'!M27)</f>
        <v>0</v>
      </c>
      <c r="N27" s="11">
        <f>SUM('FP-celá organizace'!N27-'FP-MŠ J. + MŠ A.Č.'!N27)</f>
        <v>0</v>
      </c>
      <c r="O27" s="29">
        <f t="shared" si="2"/>
        <v>103.6144578313253</v>
      </c>
      <c r="P27" s="43">
        <f>SUM('FP-celá organizace'!P27-'FP-MŠ J. + MŠ A.Č.'!P27)</f>
        <v>82</v>
      </c>
    </row>
    <row r="28" spans="1:16" ht="18.75" customHeight="1">
      <c r="A28" s="35" t="s">
        <v>26</v>
      </c>
      <c r="B28" s="51">
        <f t="shared" si="3"/>
        <v>0</v>
      </c>
      <c r="C28" s="11">
        <f>SUM('FP-celá organizace'!C28-'FP-MŠ J. + MŠ A.Č.'!C28)</f>
        <v>0</v>
      </c>
      <c r="D28" s="11">
        <f>SUM('FP-celá organizace'!D28-'FP-MŠ J. + MŠ A.Č.'!D28)</f>
        <v>0</v>
      </c>
      <c r="E28" s="11">
        <f>SUM('FP-celá organizace'!E28-'FP-MŠ J. + MŠ A.Č.'!E28)</f>
        <v>0</v>
      </c>
      <c r="F28" s="11">
        <f>SUM('FP-celá organizace'!F28-'FP-MŠ J. + MŠ A.Č.'!F28)</f>
        <v>0</v>
      </c>
      <c r="G28" s="11">
        <f>SUM('FP-celá organizace'!G28-'FP-MŠ J. + MŠ A.Č.'!G28)</f>
        <v>0</v>
      </c>
      <c r="H28" s="42">
        <f>SUM('FP-celá organizace'!H28-'FP-MŠ J. + MŠ A.Č.'!H28)</f>
        <v>0</v>
      </c>
      <c r="I28" s="51">
        <f t="shared" si="4"/>
        <v>0</v>
      </c>
      <c r="J28" s="11">
        <f>SUM('FP-celá organizace'!J28-'FP-MŠ J. + MŠ A.Č.'!J28)</f>
        <v>0</v>
      </c>
      <c r="K28" s="11">
        <f>SUM('FP-celá organizace'!K28-'FP-MŠ J. + MŠ A.Č.'!K28)</f>
        <v>0</v>
      </c>
      <c r="L28" s="11">
        <f>SUM('FP-celá organizace'!L28-'FP-MŠ J. + MŠ A.Č.'!L28)</f>
        <v>0</v>
      </c>
      <c r="M28" s="11">
        <f>SUM('FP-celá organizace'!M28-'FP-MŠ J. + MŠ A.Č.'!M28)</f>
        <v>0</v>
      </c>
      <c r="N28" s="11">
        <f>SUM('FP-celá organizace'!N28-'FP-MŠ J. + MŠ A.Č.'!N28)</f>
        <v>0</v>
      </c>
      <c r="O28" s="29">
        <f t="shared" si="2"/>
        <v>0</v>
      </c>
      <c r="P28" s="43">
        <f>SUM('FP-celá organizace'!P28-'FP-MŠ J. + MŠ A.Č.'!P28)</f>
        <v>0</v>
      </c>
    </row>
    <row r="29" spans="1:16" ht="18.75" customHeight="1">
      <c r="A29" s="35" t="s">
        <v>27</v>
      </c>
      <c r="B29" s="51">
        <f t="shared" si="3"/>
        <v>377</v>
      </c>
      <c r="C29" s="11">
        <f>SUM('FP-celá organizace'!C29-'FP-MŠ J. + MŠ A.Č.'!C29)</f>
        <v>0</v>
      </c>
      <c r="D29" s="11">
        <f>SUM('FP-celá organizace'!D29-'FP-MŠ J. + MŠ A.Č.'!D29)</f>
        <v>377</v>
      </c>
      <c r="E29" s="11">
        <f>SUM('FP-celá organizace'!E29-'FP-MŠ J. + MŠ A.Č.'!E29)</f>
        <v>0</v>
      </c>
      <c r="F29" s="11">
        <f>SUM('FP-celá organizace'!F29-'FP-MŠ J. + MŠ A.Č.'!F29)</f>
        <v>0</v>
      </c>
      <c r="G29" s="11">
        <f>SUM('FP-celá organizace'!G29-'FP-MŠ J. + MŠ A.Č.'!G29)</f>
        <v>0</v>
      </c>
      <c r="H29" s="42">
        <f>SUM('FP-celá organizace'!H29-'FP-MŠ J. + MŠ A.Č.'!H29)</f>
        <v>0</v>
      </c>
      <c r="I29" s="51">
        <f t="shared" si="4"/>
        <v>397</v>
      </c>
      <c r="J29" s="11">
        <f>SUM('FP-celá organizace'!J29-'FP-MŠ J. + MŠ A.Č.'!J29)</f>
        <v>0</v>
      </c>
      <c r="K29" s="11">
        <f>SUM('FP-celá organizace'!K29-'FP-MŠ J. + MŠ A.Č.'!K29)</f>
        <v>397</v>
      </c>
      <c r="L29" s="11">
        <f>SUM('FP-celá organizace'!L29-'FP-MŠ J. + MŠ A.Č.'!L29)</f>
        <v>0</v>
      </c>
      <c r="M29" s="11">
        <f>SUM('FP-celá organizace'!M29-'FP-MŠ J. + MŠ A.Č.'!M29)</f>
        <v>0</v>
      </c>
      <c r="N29" s="11">
        <f>SUM('FP-celá organizace'!N29-'FP-MŠ J. + MŠ A.Č.'!N29)</f>
        <v>0</v>
      </c>
      <c r="O29" s="29">
        <f t="shared" si="2"/>
        <v>105.30503978779842</v>
      </c>
      <c r="P29" s="43">
        <f>SUM('FP-celá organizace'!P29-'FP-MŠ J. + MŠ A.Č.'!P29)</f>
        <v>0</v>
      </c>
    </row>
    <row r="30" spans="1:16" ht="18.75" customHeight="1">
      <c r="A30" s="55" t="s">
        <v>52</v>
      </c>
      <c r="B30" s="51">
        <f t="shared" si="3"/>
        <v>498</v>
      </c>
      <c r="C30" s="11">
        <f>SUM('FP-celá organizace'!C30-'FP-MŠ J. + MŠ A.Č.'!C30)</f>
        <v>0</v>
      </c>
      <c r="D30" s="11">
        <f>SUM('FP-celá organizace'!D30-'FP-MŠ J. + MŠ A.Č.'!D30)</f>
        <v>498</v>
      </c>
      <c r="E30" s="11">
        <f>SUM('FP-celá organizace'!E30-'FP-MŠ J. + MŠ A.Č.'!E30)</f>
        <v>0</v>
      </c>
      <c r="F30" s="11">
        <f>SUM('FP-celá organizace'!F30-'FP-MŠ J. + MŠ A.Č.'!F30)</f>
        <v>0</v>
      </c>
      <c r="G30" s="11">
        <f>SUM('FP-celá organizace'!G30-'FP-MŠ J. + MŠ A.Č.'!G30)</f>
        <v>0</v>
      </c>
      <c r="H30" s="42">
        <f>SUM('FP-celá organizace'!H30-'FP-MŠ J. + MŠ A.Č.'!H30)</f>
        <v>0</v>
      </c>
      <c r="I30" s="51">
        <f t="shared" si="4"/>
        <v>498</v>
      </c>
      <c r="J30" s="11">
        <f>SUM('FP-celá organizace'!J30-'FP-MŠ J. + MŠ A.Č.'!J30)</f>
        <v>0</v>
      </c>
      <c r="K30" s="11">
        <f>SUM('FP-celá organizace'!K30-'FP-MŠ J. + MŠ A.Č.'!K30)</f>
        <v>498</v>
      </c>
      <c r="L30" s="11">
        <f>SUM('FP-celá organizace'!L30-'FP-MŠ J. + MŠ A.Č.'!L30)</f>
        <v>0</v>
      </c>
      <c r="M30" s="11">
        <f>SUM('FP-celá organizace'!M30-'FP-MŠ J. + MŠ A.Č.'!M30)</f>
        <v>0</v>
      </c>
      <c r="N30" s="11">
        <f>SUM('FP-celá organizace'!N30-'FP-MŠ J. + MŠ A.Č.'!N30)</f>
        <v>0</v>
      </c>
      <c r="O30" s="29">
        <f t="shared" si="2"/>
        <v>100</v>
      </c>
      <c r="P30" s="43">
        <f>SUM('FP-celá organizace'!P30-'FP-MŠ J. + MŠ A.Č.'!P30)</f>
        <v>0</v>
      </c>
    </row>
    <row r="31" spans="1:16" ht="18.75" customHeight="1">
      <c r="A31" s="55" t="s">
        <v>53</v>
      </c>
      <c r="B31" s="51">
        <f t="shared" si="3"/>
        <v>0</v>
      </c>
      <c r="C31" s="11">
        <f>SUM('FP-celá organizace'!C31-'FP-MŠ J. + MŠ A.Č.'!C31)</f>
        <v>0</v>
      </c>
      <c r="D31" s="11">
        <f>SUM('FP-celá organizace'!D31-'FP-MŠ J. + MŠ A.Č.'!D31)</f>
        <v>0</v>
      </c>
      <c r="E31" s="11">
        <f>SUM('FP-celá organizace'!E31-'FP-MŠ J. + MŠ A.Č.'!E31)</f>
        <v>0</v>
      </c>
      <c r="F31" s="11">
        <f>SUM('FP-celá organizace'!F31-'FP-MŠ J. + MŠ A.Č.'!F31)</f>
        <v>0</v>
      </c>
      <c r="G31" s="11">
        <f>SUM('FP-celá organizace'!G31-'FP-MŠ J. + MŠ A.Č.'!G31)</f>
        <v>0</v>
      </c>
      <c r="H31" s="42">
        <f>SUM('FP-celá organizace'!H31-'FP-MŠ J. + MŠ A.Č.'!H31)</f>
        <v>0</v>
      </c>
      <c r="I31" s="51">
        <f t="shared" si="4"/>
        <v>0</v>
      </c>
      <c r="J31" s="11">
        <f>SUM('FP-celá organizace'!J31-'FP-MŠ J. + MŠ A.Č.'!J31)</f>
        <v>0</v>
      </c>
      <c r="K31" s="11">
        <f>SUM('FP-celá organizace'!K31-'FP-MŠ J. + MŠ A.Č.'!K31)</f>
        <v>0</v>
      </c>
      <c r="L31" s="11">
        <f>SUM('FP-celá organizace'!L31-'FP-MŠ J. + MŠ A.Č.'!L31)</f>
        <v>0</v>
      </c>
      <c r="M31" s="11">
        <f>SUM('FP-celá organizace'!M31-'FP-MŠ J. + MŠ A.Č.'!M31)</f>
        <v>0</v>
      </c>
      <c r="N31" s="11">
        <f>SUM('FP-celá organizace'!N31-'FP-MŠ J. + MŠ A.Č.'!N31)</f>
        <v>0</v>
      </c>
      <c r="O31" s="29">
        <f t="shared" si="2"/>
        <v>0</v>
      </c>
      <c r="P31" s="43">
        <f>SUM('FP-celá organizace'!P31-'FP-MŠ J. + MŠ A.Č.'!P31)</f>
        <v>0</v>
      </c>
    </row>
    <row r="32" spans="1:16" ht="18.75" customHeight="1" thickBot="1">
      <c r="A32" s="58" t="s">
        <v>28</v>
      </c>
      <c r="B32" s="59">
        <f t="shared" si="3"/>
        <v>20</v>
      </c>
      <c r="C32" s="11">
        <f>SUM('FP-celá organizace'!C32-'FP-MŠ J. + MŠ A.Č.'!C32)</f>
        <v>0</v>
      </c>
      <c r="D32" s="11">
        <f>SUM('FP-celá organizace'!D32-'FP-MŠ J. + MŠ A.Č.'!D32)</f>
        <v>0</v>
      </c>
      <c r="E32" s="11">
        <f>SUM('FP-celá organizace'!E32-'FP-MŠ J. + MŠ A.Č.'!E32)</f>
        <v>0</v>
      </c>
      <c r="F32" s="11">
        <f>SUM('FP-celá organizace'!F32-'FP-MŠ J. + MŠ A.Č.'!F32)</f>
        <v>20</v>
      </c>
      <c r="G32" s="11">
        <f>SUM('FP-celá organizace'!G32-'FP-MŠ J. + MŠ A.Č.'!G32)</f>
        <v>0</v>
      </c>
      <c r="H32" s="95">
        <f>SUM('FP-celá organizace'!H32-'FP-MŠ J. + MŠ A.Č.'!H32)</f>
        <v>11</v>
      </c>
      <c r="I32" s="61">
        <f t="shared" si="4"/>
        <v>20</v>
      </c>
      <c r="J32" s="14">
        <f>SUM('FP-celá organizace'!J32-'FP-MŠ J. + MŠ A.Č.'!J32)</f>
        <v>0</v>
      </c>
      <c r="K32" s="14">
        <f>SUM('FP-celá organizace'!K32-'FP-MŠ J. + MŠ A.Č.'!K32)</f>
        <v>0</v>
      </c>
      <c r="L32" s="14">
        <f>SUM('FP-celá organizace'!L32-'FP-MŠ J. + MŠ A.Č.'!L32)</f>
        <v>0</v>
      </c>
      <c r="M32" s="14">
        <f>SUM('FP-celá organizace'!M32-'FP-MŠ J. + MŠ A.Č.'!M32)</f>
        <v>20</v>
      </c>
      <c r="N32" s="14">
        <f>SUM('FP-celá organizace'!N32-'FP-MŠ J. + MŠ A.Č.'!N32)</f>
        <v>0</v>
      </c>
      <c r="O32" s="29">
        <f t="shared" si="2"/>
        <v>0</v>
      </c>
      <c r="P32" s="96">
        <f>SUM('FP-celá organizace'!P32-'FP-MŠ J. + MŠ A.Č.'!P32)</f>
        <v>11</v>
      </c>
    </row>
    <row r="33" spans="1:16" ht="18.75" customHeight="1" thickBot="1" thickTop="1">
      <c r="A33" s="58" t="s">
        <v>50</v>
      </c>
      <c r="B33" s="63">
        <f>SUM(B9-B18)</f>
        <v>0</v>
      </c>
      <c r="C33" s="64" t="s">
        <v>7</v>
      </c>
      <c r="D33" s="64" t="s">
        <v>7</v>
      </c>
      <c r="E33" s="65" t="s">
        <v>7</v>
      </c>
      <c r="F33" s="65" t="s">
        <v>7</v>
      </c>
      <c r="G33" s="66" t="s">
        <v>7</v>
      </c>
      <c r="H33" s="97">
        <f>SUM(H9-H18)</f>
        <v>299</v>
      </c>
      <c r="I33" s="68">
        <f>SUM(I9-I18)</f>
        <v>0</v>
      </c>
      <c r="J33" s="98" t="s">
        <v>7</v>
      </c>
      <c r="K33" s="98" t="s">
        <v>7</v>
      </c>
      <c r="L33" s="99" t="s">
        <v>7</v>
      </c>
      <c r="M33" s="99" t="s">
        <v>7</v>
      </c>
      <c r="N33" s="99" t="s">
        <v>7</v>
      </c>
      <c r="O33" s="66" t="s">
        <v>7</v>
      </c>
      <c r="P33" s="100">
        <f>SUM(P9-P18)</f>
        <v>299</v>
      </c>
    </row>
    <row r="34" spans="1:16" ht="12.75" customHeight="1" thickTop="1">
      <c r="A34" s="23"/>
      <c r="B34" s="70"/>
      <c r="C34" s="18"/>
      <c r="D34" s="18"/>
      <c r="E34" s="18"/>
      <c r="F34" s="18"/>
      <c r="G34" s="18"/>
      <c r="H34" s="70"/>
      <c r="I34" s="70"/>
      <c r="J34" s="18"/>
      <c r="K34" s="18"/>
      <c r="L34" s="18"/>
      <c r="M34" s="18"/>
      <c r="N34" s="18"/>
      <c r="O34" s="18"/>
      <c r="P34" s="70"/>
    </row>
    <row r="35" spans="1:16" ht="12.75" customHeight="1">
      <c r="A35" s="71" t="s">
        <v>29</v>
      </c>
      <c r="B35" s="70"/>
      <c r="C35" s="18"/>
      <c r="D35" s="18"/>
      <c r="E35" s="18"/>
      <c r="F35" s="18"/>
      <c r="G35" s="18"/>
      <c r="H35" s="70"/>
      <c r="I35" s="70"/>
      <c r="J35" s="18"/>
      <c r="K35" s="18"/>
      <c r="L35" s="18"/>
      <c r="M35" s="18"/>
      <c r="N35" s="18"/>
      <c r="O35" s="18"/>
      <c r="P35" s="70"/>
    </row>
    <row r="36" spans="1:16" ht="12.75" customHeight="1">
      <c r="A36" s="71" t="s">
        <v>30</v>
      </c>
      <c r="B36" s="70"/>
      <c r="C36" s="18"/>
      <c r="D36" s="18"/>
      <c r="E36" s="18"/>
      <c r="F36" s="18"/>
      <c r="G36" s="18"/>
      <c r="H36" s="70"/>
      <c r="I36" s="70"/>
      <c r="J36" s="18"/>
      <c r="K36" s="18"/>
      <c r="L36" s="18"/>
      <c r="M36" s="18"/>
      <c r="N36" s="18"/>
      <c r="O36" s="18"/>
      <c r="P36" s="70"/>
    </row>
    <row r="37" spans="1:16" ht="12.75" customHeight="1">
      <c r="A37" s="71"/>
      <c r="B37" s="70"/>
      <c r="C37" s="18"/>
      <c r="D37" s="18"/>
      <c r="E37" s="18"/>
      <c r="F37" s="18"/>
      <c r="G37" s="18"/>
      <c r="H37" s="70"/>
      <c r="I37" s="70"/>
      <c r="J37" s="18"/>
      <c r="K37" s="18"/>
      <c r="L37" s="18"/>
      <c r="M37" s="18"/>
      <c r="N37" s="18"/>
      <c r="O37" s="18"/>
      <c r="P37" s="70"/>
    </row>
    <row r="38" spans="1:16" ht="12.75" customHeight="1">
      <c r="A38" s="71"/>
      <c r="B38" s="70"/>
      <c r="C38" s="18"/>
      <c r="D38" s="18"/>
      <c r="E38" s="18"/>
      <c r="F38" s="18"/>
      <c r="G38" s="18"/>
      <c r="H38" s="70"/>
      <c r="I38" s="70"/>
      <c r="J38" s="18"/>
      <c r="K38" s="18"/>
      <c r="L38" s="18"/>
      <c r="M38" s="18"/>
      <c r="N38" s="18"/>
      <c r="O38" s="18"/>
      <c r="P38" s="70"/>
    </row>
    <row r="39" spans="1:16" ht="12.75" customHeight="1">
      <c r="A39" s="71"/>
      <c r="B39" s="70"/>
      <c r="C39" s="18"/>
      <c r="D39" s="18"/>
      <c r="E39" s="18"/>
      <c r="F39" s="18"/>
      <c r="G39" s="18"/>
      <c r="H39" s="70"/>
      <c r="I39" s="70"/>
      <c r="J39" s="18"/>
      <c r="K39" s="18"/>
      <c r="L39" s="18"/>
      <c r="M39" s="18"/>
      <c r="N39" s="18"/>
      <c r="O39" s="18"/>
      <c r="P39" s="70"/>
    </row>
    <row r="40" spans="1:15" ht="12.75">
      <c r="A40" s="22" t="s">
        <v>31</v>
      </c>
      <c r="B40" s="166">
        <f>SUM('FP-celá organizace'!B40:C40)</f>
        <v>42927</v>
      </c>
      <c r="C40" s="166"/>
      <c r="D40" s="22"/>
      <c r="E40" s="22"/>
      <c r="F40" s="22"/>
      <c r="G40" s="23"/>
      <c r="H40" s="23"/>
      <c r="I40" s="2"/>
      <c r="J40" s="2"/>
      <c r="K40" s="2"/>
      <c r="L40" s="2"/>
      <c r="M40" s="2"/>
      <c r="N40" s="2"/>
      <c r="O40" s="2"/>
    </row>
    <row r="41" spans="1:15" ht="12.75">
      <c r="A41" s="72" t="s">
        <v>37</v>
      </c>
      <c r="B41" s="19" t="s">
        <v>55</v>
      </c>
      <c r="C41" s="72"/>
      <c r="D41" s="72"/>
      <c r="E41" s="72"/>
      <c r="F41" s="72"/>
      <c r="G41" s="1"/>
      <c r="H41" s="1"/>
      <c r="K41" s="1"/>
      <c r="L41" s="1"/>
      <c r="M41" s="1"/>
      <c r="N41" s="1"/>
      <c r="O41" s="1"/>
    </row>
    <row r="42" spans="1:8" ht="12.75">
      <c r="A42" s="72" t="s">
        <v>32</v>
      </c>
      <c r="B42" s="73" t="s">
        <v>54</v>
      </c>
      <c r="C42" s="72"/>
      <c r="D42" s="72"/>
      <c r="E42" s="72"/>
      <c r="F42" s="72"/>
      <c r="G42" s="1"/>
      <c r="H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74"/>
      <c r="B85" s="74"/>
      <c r="C85" s="74"/>
      <c r="D85" s="74"/>
      <c r="E85" s="74"/>
      <c r="F85" s="74"/>
      <c r="G85" s="74"/>
      <c r="H85" s="74"/>
      <c r="I85" s="20"/>
      <c r="J85" s="20"/>
      <c r="K85" s="20"/>
      <c r="L85" s="20"/>
      <c r="M85" s="20"/>
      <c r="N85" s="20"/>
      <c r="O85" s="20"/>
    </row>
  </sheetData>
  <sheetProtection/>
  <mergeCells count="20">
    <mergeCell ref="B40:C40"/>
    <mergeCell ref="P6:P8"/>
    <mergeCell ref="L6:L8"/>
    <mergeCell ref="M6:M8"/>
    <mergeCell ref="N6:N8"/>
    <mergeCell ref="O6:O8"/>
    <mergeCell ref="H6:H8"/>
    <mergeCell ref="G6:G8"/>
    <mergeCell ref="B6:B8"/>
    <mergeCell ref="C6:C8"/>
    <mergeCell ref="A1:P1"/>
    <mergeCell ref="B5:H5"/>
    <mergeCell ref="I5:P5"/>
    <mergeCell ref="I6:I8"/>
    <mergeCell ref="J6:J8"/>
    <mergeCell ref="K6:K8"/>
    <mergeCell ref="A6:A8"/>
    <mergeCell ref="D6:D8"/>
    <mergeCell ref="E6:E8"/>
    <mergeCell ref="F6:F8"/>
  </mergeCells>
  <printOptions/>
  <pageMargins left="0.7874015748031497" right="0.3937007874015748" top="0.4330708661417323" bottom="0.5511811023622047" header="0.2362204724409449" footer="0.2755905511811024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zoomScalePageLayoutView="0" workbookViewId="0" topLeftCell="A16">
      <pane xSplit="1" topLeftCell="B1" activePane="topRight" state="frozen"/>
      <selection pane="topLeft" activeCell="A4" sqref="A4"/>
      <selection pane="topRight" activeCell="I12" sqref="I12"/>
    </sheetView>
  </sheetViews>
  <sheetFormatPr defaultColWidth="9.00390625" defaultRowHeight="12.75"/>
  <cols>
    <col min="1" max="1" width="28.25390625" style="110" customWidth="1"/>
    <col min="2" max="2" width="10.375" style="110" customWidth="1"/>
    <col min="3" max="3" width="10.625" style="110" customWidth="1"/>
    <col min="4" max="4" width="9.75390625" style="110" customWidth="1"/>
    <col min="5" max="5" width="10.00390625" style="110" customWidth="1"/>
    <col min="6" max="8" width="9.75390625" style="110" customWidth="1"/>
    <col min="9" max="10" width="10.375" style="110" customWidth="1"/>
    <col min="11" max="12" width="10.625" style="110" customWidth="1"/>
    <col min="13" max="13" width="10.00390625" style="110" customWidth="1"/>
    <col min="14" max="14" width="10.625" style="110" customWidth="1"/>
    <col min="15" max="15" width="10.00390625" style="110" customWidth="1"/>
    <col min="16" max="16" width="10.625" style="110" customWidth="1"/>
    <col min="17" max="16384" width="9.125" style="110" customWidth="1"/>
  </cols>
  <sheetData>
    <row r="1" spans="1:16" ht="15.75">
      <c r="A1" s="157" t="s">
        <v>87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5" ht="13.5" customHeight="1">
      <c r="A2" s="87"/>
      <c r="B2" s="87"/>
      <c r="C2" s="87"/>
      <c r="D2" s="87"/>
      <c r="E2" s="87"/>
      <c r="F2" s="87"/>
      <c r="G2" s="87"/>
      <c r="H2" s="87"/>
      <c r="K2" s="87"/>
      <c r="L2" s="87"/>
      <c r="M2" s="87"/>
      <c r="N2" s="87"/>
      <c r="O2" s="87"/>
    </row>
    <row r="3" spans="1:16" ht="15" customHeight="1">
      <c r="A3" s="111" t="s">
        <v>49</v>
      </c>
      <c r="B3" s="112" t="s">
        <v>70</v>
      </c>
      <c r="C3" s="112"/>
      <c r="D3" s="112"/>
      <c r="E3" s="112"/>
      <c r="F3" s="112"/>
      <c r="G3" s="112"/>
      <c r="H3" s="112"/>
      <c r="I3" s="71"/>
      <c r="J3" s="71"/>
      <c r="K3" s="71"/>
      <c r="L3" s="71"/>
      <c r="M3" s="71"/>
      <c r="N3" s="71"/>
      <c r="O3" s="71"/>
      <c r="P3" s="71"/>
    </row>
    <row r="4" spans="1:16" ht="15" customHeight="1" thickBot="1">
      <c r="A4" s="112"/>
      <c r="B4" s="112"/>
      <c r="C4" s="112"/>
      <c r="D4" s="112"/>
      <c r="E4" s="112"/>
      <c r="F4" s="112"/>
      <c r="G4" s="112"/>
      <c r="H4" s="112"/>
      <c r="I4" s="71"/>
      <c r="J4" s="71"/>
      <c r="K4" s="71"/>
      <c r="L4" s="71"/>
      <c r="M4" s="71"/>
      <c r="N4" s="71"/>
      <c r="O4" s="71"/>
      <c r="P4" s="24" t="s">
        <v>36</v>
      </c>
    </row>
    <row r="5" spans="1:16" s="19" customFormat="1" ht="14.25" customHeight="1" thickTop="1">
      <c r="A5" s="156"/>
      <c r="B5" s="158" t="s">
        <v>81</v>
      </c>
      <c r="C5" s="159"/>
      <c r="D5" s="159"/>
      <c r="E5" s="159"/>
      <c r="F5" s="159"/>
      <c r="G5" s="159"/>
      <c r="H5" s="160"/>
      <c r="I5" s="161" t="s">
        <v>88</v>
      </c>
      <c r="J5" s="162"/>
      <c r="K5" s="162"/>
      <c r="L5" s="162"/>
      <c r="M5" s="162"/>
      <c r="N5" s="162"/>
      <c r="O5" s="162"/>
      <c r="P5" s="163"/>
    </row>
    <row r="6" spans="1:16" s="19" customFormat="1" ht="23.25" customHeight="1">
      <c r="A6" s="172" t="s">
        <v>0</v>
      </c>
      <c r="B6" s="167" t="s">
        <v>33</v>
      </c>
      <c r="C6" s="169" t="s">
        <v>1</v>
      </c>
      <c r="D6" s="169" t="s">
        <v>2</v>
      </c>
      <c r="E6" s="169" t="s">
        <v>3</v>
      </c>
      <c r="F6" s="169" t="s">
        <v>4</v>
      </c>
      <c r="G6" s="181" t="s">
        <v>5</v>
      </c>
      <c r="H6" s="178" t="s">
        <v>34</v>
      </c>
      <c r="I6" s="167" t="s">
        <v>35</v>
      </c>
      <c r="J6" s="169" t="s">
        <v>1</v>
      </c>
      <c r="K6" s="169" t="s">
        <v>2</v>
      </c>
      <c r="L6" s="169" t="s">
        <v>3</v>
      </c>
      <c r="M6" s="169" t="s">
        <v>4</v>
      </c>
      <c r="N6" s="169" t="s">
        <v>5</v>
      </c>
      <c r="O6" s="174" t="s">
        <v>79</v>
      </c>
      <c r="P6" s="164" t="s">
        <v>34</v>
      </c>
    </row>
    <row r="7" spans="1:16" s="19" customFormat="1" ht="18.75" customHeight="1">
      <c r="A7" s="172"/>
      <c r="B7" s="167"/>
      <c r="C7" s="170"/>
      <c r="D7" s="170"/>
      <c r="E7" s="176"/>
      <c r="F7" s="176"/>
      <c r="G7" s="182"/>
      <c r="H7" s="179"/>
      <c r="I7" s="167"/>
      <c r="J7" s="170"/>
      <c r="K7" s="170"/>
      <c r="L7" s="176"/>
      <c r="M7" s="176"/>
      <c r="N7" s="176"/>
      <c r="O7" s="174"/>
      <c r="P7" s="164"/>
    </row>
    <row r="8" spans="1:16" s="19" customFormat="1" ht="17.25" customHeight="1">
      <c r="A8" s="173"/>
      <c r="B8" s="168"/>
      <c r="C8" s="171"/>
      <c r="D8" s="171"/>
      <c r="E8" s="177"/>
      <c r="F8" s="177"/>
      <c r="G8" s="183"/>
      <c r="H8" s="180"/>
      <c r="I8" s="168"/>
      <c r="J8" s="171"/>
      <c r="K8" s="171"/>
      <c r="L8" s="177"/>
      <c r="M8" s="177"/>
      <c r="N8" s="177"/>
      <c r="O8" s="175"/>
      <c r="P8" s="165"/>
    </row>
    <row r="9" spans="1:16" ht="18.75" customHeight="1">
      <c r="A9" s="113" t="s">
        <v>6</v>
      </c>
      <c r="B9" s="26">
        <f>SUM(B10:B14)</f>
        <v>6588</v>
      </c>
      <c r="C9" s="3" t="s">
        <v>7</v>
      </c>
      <c r="D9" s="3" t="s">
        <v>7</v>
      </c>
      <c r="E9" s="4" t="s">
        <v>7</v>
      </c>
      <c r="F9" s="4" t="s">
        <v>7</v>
      </c>
      <c r="G9" s="4" t="s">
        <v>7</v>
      </c>
      <c r="H9" s="27">
        <f>SUM(H15:H17)</f>
        <v>0</v>
      </c>
      <c r="I9" s="26">
        <f>SUM(I10:I14)</f>
        <v>6937</v>
      </c>
      <c r="J9" s="3" t="s">
        <v>7</v>
      </c>
      <c r="K9" s="3" t="s">
        <v>7</v>
      </c>
      <c r="L9" s="4" t="s">
        <v>7</v>
      </c>
      <c r="M9" s="4" t="s">
        <v>7</v>
      </c>
      <c r="N9" s="4" t="s">
        <v>7</v>
      </c>
      <c r="O9" s="29" t="s">
        <v>7</v>
      </c>
      <c r="P9" s="30">
        <f>SUM(P15:P17)</f>
        <v>0</v>
      </c>
    </row>
    <row r="10" spans="1:16" ht="18.75" customHeight="1">
      <c r="A10" s="31" t="s">
        <v>8</v>
      </c>
      <c r="B10" s="101">
        <v>4680</v>
      </c>
      <c r="C10" s="5" t="s">
        <v>7</v>
      </c>
      <c r="D10" s="5" t="s">
        <v>7</v>
      </c>
      <c r="E10" s="6" t="s">
        <v>7</v>
      </c>
      <c r="F10" s="6" t="s">
        <v>7</v>
      </c>
      <c r="G10" s="6" t="s">
        <v>7</v>
      </c>
      <c r="H10" s="32" t="s">
        <v>7</v>
      </c>
      <c r="I10" s="101">
        <v>5000</v>
      </c>
      <c r="J10" s="5" t="s">
        <v>7</v>
      </c>
      <c r="K10" s="5" t="s">
        <v>7</v>
      </c>
      <c r="L10" s="6" t="s">
        <v>7</v>
      </c>
      <c r="M10" s="6" t="s">
        <v>7</v>
      </c>
      <c r="N10" s="6" t="s">
        <v>7</v>
      </c>
      <c r="O10" s="33" t="s">
        <v>7</v>
      </c>
      <c r="P10" s="34" t="s">
        <v>7</v>
      </c>
    </row>
    <row r="11" spans="1:16" ht="18.75" customHeight="1">
      <c r="A11" s="31" t="s">
        <v>9</v>
      </c>
      <c r="B11" s="101">
        <v>898</v>
      </c>
      <c r="C11" s="5" t="s">
        <v>7</v>
      </c>
      <c r="D11" s="5" t="s">
        <v>7</v>
      </c>
      <c r="E11" s="6" t="s">
        <v>7</v>
      </c>
      <c r="F11" s="6" t="s">
        <v>7</v>
      </c>
      <c r="G11" s="6" t="s">
        <v>7</v>
      </c>
      <c r="H11" s="32" t="s">
        <v>7</v>
      </c>
      <c r="I11" s="101">
        <v>927</v>
      </c>
      <c r="J11" s="5" t="s">
        <v>7</v>
      </c>
      <c r="K11" s="5" t="s">
        <v>7</v>
      </c>
      <c r="L11" s="6" t="s">
        <v>7</v>
      </c>
      <c r="M11" s="6" t="s">
        <v>7</v>
      </c>
      <c r="N11" s="6" t="s">
        <v>7</v>
      </c>
      <c r="O11" s="33" t="s">
        <v>7</v>
      </c>
      <c r="P11" s="34" t="s">
        <v>7</v>
      </c>
    </row>
    <row r="12" spans="1:16" ht="18.75" customHeight="1">
      <c r="A12" s="31" t="s">
        <v>10</v>
      </c>
      <c r="B12" s="101"/>
      <c r="C12" s="5" t="s">
        <v>7</v>
      </c>
      <c r="D12" s="5" t="s">
        <v>7</v>
      </c>
      <c r="E12" s="6" t="s">
        <v>7</v>
      </c>
      <c r="F12" s="6" t="s">
        <v>7</v>
      </c>
      <c r="G12" s="6" t="s">
        <v>7</v>
      </c>
      <c r="H12" s="32" t="s">
        <v>7</v>
      </c>
      <c r="I12" s="101"/>
      <c r="J12" s="5" t="s">
        <v>7</v>
      </c>
      <c r="K12" s="5" t="s">
        <v>7</v>
      </c>
      <c r="L12" s="6" t="s">
        <v>7</v>
      </c>
      <c r="M12" s="6" t="s">
        <v>7</v>
      </c>
      <c r="N12" s="6" t="s">
        <v>7</v>
      </c>
      <c r="O12" s="33" t="s">
        <v>7</v>
      </c>
      <c r="P12" s="34" t="s">
        <v>7</v>
      </c>
    </row>
    <row r="13" spans="1:16" ht="18.75" customHeight="1">
      <c r="A13" s="31" t="s">
        <v>11</v>
      </c>
      <c r="B13" s="101"/>
      <c r="C13" s="5" t="s">
        <v>7</v>
      </c>
      <c r="D13" s="5" t="s">
        <v>7</v>
      </c>
      <c r="E13" s="6" t="s">
        <v>7</v>
      </c>
      <c r="F13" s="6" t="s">
        <v>7</v>
      </c>
      <c r="G13" s="6" t="s">
        <v>7</v>
      </c>
      <c r="H13" s="32" t="s">
        <v>7</v>
      </c>
      <c r="I13" s="101"/>
      <c r="J13" s="5" t="s">
        <v>7</v>
      </c>
      <c r="K13" s="5" t="s">
        <v>7</v>
      </c>
      <c r="L13" s="6" t="s">
        <v>7</v>
      </c>
      <c r="M13" s="6" t="s">
        <v>7</v>
      </c>
      <c r="N13" s="6" t="s">
        <v>7</v>
      </c>
      <c r="O13" s="33" t="s">
        <v>7</v>
      </c>
      <c r="P13" s="34" t="s">
        <v>7</v>
      </c>
    </row>
    <row r="14" spans="1:16" ht="18.75" customHeight="1">
      <c r="A14" s="54" t="s">
        <v>12</v>
      </c>
      <c r="B14" s="102">
        <f>SUM(B15:B17)</f>
        <v>1010</v>
      </c>
      <c r="C14" s="7" t="s">
        <v>7</v>
      </c>
      <c r="D14" s="7" t="s">
        <v>7</v>
      </c>
      <c r="E14" s="7" t="s">
        <v>7</v>
      </c>
      <c r="F14" s="7" t="s">
        <v>7</v>
      </c>
      <c r="G14" s="7" t="s">
        <v>7</v>
      </c>
      <c r="H14" s="38">
        <f>SUM(H15:H17)</f>
        <v>0</v>
      </c>
      <c r="I14" s="102">
        <f>SUM(I15:I17)</f>
        <v>1010</v>
      </c>
      <c r="J14" s="7" t="s">
        <v>7</v>
      </c>
      <c r="K14" s="7" t="s">
        <v>7</v>
      </c>
      <c r="L14" s="7" t="s">
        <v>7</v>
      </c>
      <c r="M14" s="7" t="s">
        <v>7</v>
      </c>
      <c r="N14" s="7" t="s">
        <v>7</v>
      </c>
      <c r="O14" s="29" t="s">
        <v>7</v>
      </c>
      <c r="P14" s="30">
        <f>SUM(P15:P17)</f>
        <v>0</v>
      </c>
    </row>
    <row r="15" spans="1:16" ht="18.75" customHeight="1">
      <c r="A15" s="114" t="s">
        <v>13</v>
      </c>
      <c r="B15" s="103">
        <v>430</v>
      </c>
      <c r="C15" s="8" t="s">
        <v>7</v>
      </c>
      <c r="D15" s="8" t="s">
        <v>7</v>
      </c>
      <c r="E15" s="8" t="s">
        <v>7</v>
      </c>
      <c r="F15" s="8" t="s">
        <v>7</v>
      </c>
      <c r="G15" s="8" t="s">
        <v>7</v>
      </c>
      <c r="H15" s="42"/>
      <c r="I15" s="103">
        <v>430</v>
      </c>
      <c r="J15" s="8" t="s">
        <v>7</v>
      </c>
      <c r="K15" s="8" t="s">
        <v>7</v>
      </c>
      <c r="L15" s="8" t="s">
        <v>7</v>
      </c>
      <c r="M15" s="8" t="s">
        <v>7</v>
      </c>
      <c r="N15" s="8" t="s">
        <v>7</v>
      </c>
      <c r="O15" s="33" t="s">
        <v>7</v>
      </c>
      <c r="P15" s="43"/>
    </row>
    <row r="16" spans="1:16" ht="18.75" customHeight="1">
      <c r="A16" s="114" t="s">
        <v>14</v>
      </c>
      <c r="B16" s="103">
        <v>580</v>
      </c>
      <c r="C16" s="8" t="s">
        <v>7</v>
      </c>
      <c r="D16" s="8" t="s">
        <v>7</v>
      </c>
      <c r="E16" s="8" t="s">
        <v>7</v>
      </c>
      <c r="F16" s="8" t="s">
        <v>7</v>
      </c>
      <c r="G16" s="8" t="s">
        <v>7</v>
      </c>
      <c r="H16" s="42"/>
      <c r="I16" s="103">
        <v>580</v>
      </c>
      <c r="J16" s="8" t="s">
        <v>7</v>
      </c>
      <c r="K16" s="8" t="s">
        <v>7</v>
      </c>
      <c r="L16" s="8" t="s">
        <v>7</v>
      </c>
      <c r="M16" s="8" t="s">
        <v>7</v>
      </c>
      <c r="N16" s="8" t="s">
        <v>7</v>
      </c>
      <c r="O16" s="33" t="s">
        <v>7</v>
      </c>
      <c r="P16" s="43"/>
    </row>
    <row r="17" spans="1:16" ht="18.75" customHeight="1" thickBot="1">
      <c r="A17" s="115" t="s">
        <v>15</v>
      </c>
      <c r="B17" s="104"/>
      <c r="C17" s="9" t="s">
        <v>7</v>
      </c>
      <c r="D17" s="9" t="s">
        <v>7</v>
      </c>
      <c r="E17" s="9" t="s">
        <v>7</v>
      </c>
      <c r="F17" s="9" t="s">
        <v>7</v>
      </c>
      <c r="G17" s="9" t="s">
        <v>7</v>
      </c>
      <c r="H17" s="47"/>
      <c r="I17" s="104"/>
      <c r="J17" s="9" t="s">
        <v>7</v>
      </c>
      <c r="K17" s="9" t="s">
        <v>7</v>
      </c>
      <c r="L17" s="9" t="s">
        <v>7</v>
      </c>
      <c r="M17" s="9" t="s">
        <v>7</v>
      </c>
      <c r="N17" s="9" t="s">
        <v>7</v>
      </c>
      <c r="O17" s="48" t="s">
        <v>7</v>
      </c>
      <c r="P17" s="49"/>
    </row>
    <row r="18" spans="1:16" ht="18.75" customHeight="1" thickTop="1">
      <c r="A18" s="113" t="s">
        <v>16</v>
      </c>
      <c r="B18" s="36">
        <f aca="true" t="shared" si="0" ref="B18:G18">SUM(B19+B23+B26+B27+B28+B29+B30+B31+B32)</f>
        <v>6588</v>
      </c>
      <c r="C18" s="7">
        <f t="shared" si="0"/>
        <v>4680</v>
      </c>
      <c r="D18" s="7">
        <f t="shared" si="0"/>
        <v>898</v>
      </c>
      <c r="E18" s="7">
        <f t="shared" si="0"/>
        <v>1010</v>
      </c>
      <c r="F18" s="7">
        <f t="shared" si="0"/>
        <v>0</v>
      </c>
      <c r="G18" s="7">
        <f t="shared" si="0"/>
        <v>0</v>
      </c>
      <c r="H18" s="38">
        <f aca="true" t="shared" si="1" ref="H18:N18">SUM(H19+H23+H26+H27+H28+H29+H30+H31+H32)</f>
        <v>0</v>
      </c>
      <c r="I18" s="36">
        <f t="shared" si="1"/>
        <v>6937</v>
      </c>
      <c r="J18" s="7">
        <f t="shared" si="1"/>
        <v>5000</v>
      </c>
      <c r="K18" s="7">
        <f t="shared" si="1"/>
        <v>927</v>
      </c>
      <c r="L18" s="7">
        <f t="shared" si="1"/>
        <v>1010</v>
      </c>
      <c r="M18" s="7">
        <f t="shared" si="1"/>
        <v>0</v>
      </c>
      <c r="N18" s="7">
        <f t="shared" si="1"/>
        <v>0</v>
      </c>
      <c r="O18" s="29">
        <f>IF(D18=0,,(K18/D18)*100)</f>
        <v>103.22939866369711</v>
      </c>
      <c r="P18" s="30">
        <f>SUM(P19+P23+P26+P27+P28+P29+P30+P31+P32)</f>
        <v>0</v>
      </c>
    </row>
    <row r="19" spans="1:16" ht="18.75" customHeight="1">
      <c r="A19" s="54" t="s">
        <v>17</v>
      </c>
      <c r="B19" s="36">
        <f aca="true" t="shared" si="2" ref="B19:G19">SUM(B20:B22)</f>
        <v>1414</v>
      </c>
      <c r="C19" s="7">
        <f t="shared" si="2"/>
        <v>30</v>
      </c>
      <c r="D19" s="7">
        <f t="shared" si="2"/>
        <v>444</v>
      </c>
      <c r="E19" s="7">
        <f t="shared" si="2"/>
        <v>940</v>
      </c>
      <c r="F19" s="7">
        <f t="shared" si="2"/>
        <v>0</v>
      </c>
      <c r="G19" s="7">
        <f t="shared" si="2"/>
        <v>0</v>
      </c>
      <c r="H19" s="38">
        <f aca="true" t="shared" si="3" ref="H19:N19">SUM(H20:H22)</f>
        <v>0</v>
      </c>
      <c r="I19" s="36">
        <f t="shared" si="3"/>
        <v>1433</v>
      </c>
      <c r="J19" s="7">
        <f t="shared" si="3"/>
        <v>30</v>
      </c>
      <c r="K19" s="7">
        <f t="shared" si="3"/>
        <v>463</v>
      </c>
      <c r="L19" s="7">
        <f t="shared" si="3"/>
        <v>940</v>
      </c>
      <c r="M19" s="7">
        <f t="shared" si="3"/>
        <v>0</v>
      </c>
      <c r="N19" s="7">
        <f t="shared" si="3"/>
        <v>0</v>
      </c>
      <c r="O19" s="29">
        <f>IF(D19=0,,(K19/D19)*100)</f>
        <v>104.27927927927927</v>
      </c>
      <c r="P19" s="30">
        <f>SUM(P20:P22)</f>
        <v>0</v>
      </c>
    </row>
    <row r="20" spans="1:16" ht="18.75" customHeight="1">
      <c r="A20" s="114" t="s">
        <v>18</v>
      </c>
      <c r="B20" s="50">
        <f>SUM(C20:G20)</f>
        <v>369</v>
      </c>
      <c r="C20" s="10">
        <v>30</v>
      </c>
      <c r="D20" s="10">
        <v>79</v>
      </c>
      <c r="E20" s="10">
        <v>260</v>
      </c>
      <c r="F20" s="10"/>
      <c r="G20" s="10"/>
      <c r="H20" s="42"/>
      <c r="I20" s="50">
        <f>SUM(J20:N20)</f>
        <v>373</v>
      </c>
      <c r="J20" s="10">
        <v>30</v>
      </c>
      <c r="K20" s="10">
        <v>83</v>
      </c>
      <c r="L20" s="10">
        <v>260</v>
      </c>
      <c r="M20" s="10"/>
      <c r="N20" s="10"/>
      <c r="O20" s="29">
        <f aca="true" t="shared" si="4" ref="O20:O32">IF(D20=0,,(K20/D20)*100)</f>
        <v>105.0632911392405</v>
      </c>
      <c r="P20" s="43"/>
    </row>
    <row r="21" spans="1:16" ht="18.75" customHeight="1">
      <c r="A21" s="114" t="s">
        <v>19</v>
      </c>
      <c r="B21" s="50">
        <f>SUM(C21:G21)</f>
        <v>580</v>
      </c>
      <c r="C21" s="10"/>
      <c r="D21" s="10"/>
      <c r="E21" s="10">
        <v>580</v>
      </c>
      <c r="F21" s="10"/>
      <c r="G21" s="10"/>
      <c r="H21" s="42"/>
      <c r="I21" s="50">
        <f>SUM(J21:N21)</f>
        <v>580</v>
      </c>
      <c r="J21" s="10"/>
      <c r="K21" s="10"/>
      <c r="L21" s="10">
        <v>580</v>
      </c>
      <c r="M21" s="10"/>
      <c r="N21" s="10"/>
      <c r="O21" s="29">
        <f t="shared" si="4"/>
        <v>0</v>
      </c>
      <c r="P21" s="43"/>
    </row>
    <row r="22" spans="1:16" ht="18.75" customHeight="1">
      <c r="A22" s="114" t="s">
        <v>20</v>
      </c>
      <c r="B22" s="50">
        <f>SUM(C22:G22)</f>
        <v>465</v>
      </c>
      <c r="C22" s="10"/>
      <c r="D22" s="10">
        <v>365</v>
      </c>
      <c r="E22" s="10">
        <v>100</v>
      </c>
      <c r="F22" s="10"/>
      <c r="G22" s="10"/>
      <c r="H22" s="42"/>
      <c r="I22" s="50">
        <f>SUM(J22:N22)</f>
        <v>480</v>
      </c>
      <c r="J22" s="10"/>
      <c r="K22" s="10">
        <v>380</v>
      </c>
      <c r="L22" s="10">
        <v>100</v>
      </c>
      <c r="M22" s="10"/>
      <c r="N22" s="10"/>
      <c r="O22" s="29">
        <f t="shared" si="4"/>
        <v>104.10958904109589</v>
      </c>
      <c r="P22" s="43"/>
    </row>
    <row r="23" spans="1:16" ht="18.75" customHeight="1">
      <c r="A23" s="54" t="s">
        <v>21</v>
      </c>
      <c r="B23" s="36">
        <f aca="true" t="shared" si="5" ref="B23:G23">SUM(B24:B25)</f>
        <v>293</v>
      </c>
      <c r="C23" s="7">
        <f t="shared" si="5"/>
        <v>20</v>
      </c>
      <c r="D23" s="7">
        <f t="shared" si="5"/>
        <v>203</v>
      </c>
      <c r="E23" s="7">
        <f t="shared" si="5"/>
        <v>70</v>
      </c>
      <c r="F23" s="7">
        <f t="shared" si="5"/>
        <v>0</v>
      </c>
      <c r="G23" s="7">
        <f t="shared" si="5"/>
        <v>0</v>
      </c>
      <c r="H23" s="38">
        <f aca="true" t="shared" si="6" ref="H23:N23">SUM(H24:H25)</f>
        <v>0</v>
      </c>
      <c r="I23" s="36">
        <f t="shared" si="6"/>
        <v>303</v>
      </c>
      <c r="J23" s="7">
        <f t="shared" si="6"/>
        <v>20</v>
      </c>
      <c r="K23" s="7">
        <f t="shared" si="6"/>
        <v>213</v>
      </c>
      <c r="L23" s="7">
        <f t="shared" si="6"/>
        <v>70</v>
      </c>
      <c r="M23" s="7">
        <f t="shared" si="6"/>
        <v>0</v>
      </c>
      <c r="N23" s="7">
        <f t="shared" si="6"/>
        <v>0</v>
      </c>
      <c r="O23" s="29">
        <f t="shared" si="4"/>
        <v>104.92610837438423</v>
      </c>
      <c r="P23" s="30">
        <f>SUM(P24:P25)</f>
        <v>0</v>
      </c>
    </row>
    <row r="24" spans="1:16" ht="18.75" customHeight="1">
      <c r="A24" s="114" t="s">
        <v>22</v>
      </c>
      <c r="B24" s="50">
        <f>SUM(C24:G24)</f>
        <v>41</v>
      </c>
      <c r="C24" s="10"/>
      <c r="D24" s="10">
        <v>41</v>
      </c>
      <c r="E24" s="10"/>
      <c r="F24" s="10"/>
      <c r="G24" s="10"/>
      <c r="H24" s="42"/>
      <c r="I24" s="50">
        <f>SUM(J24:N24)</f>
        <v>43</v>
      </c>
      <c r="J24" s="10"/>
      <c r="K24" s="10">
        <v>43</v>
      </c>
      <c r="L24" s="10"/>
      <c r="M24" s="10"/>
      <c r="N24" s="10"/>
      <c r="O24" s="29">
        <f t="shared" si="4"/>
        <v>104.8780487804878</v>
      </c>
      <c r="P24" s="43"/>
    </row>
    <row r="25" spans="1:16" ht="18.75" customHeight="1">
      <c r="A25" s="114" t="s">
        <v>23</v>
      </c>
      <c r="B25" s="50">
        <f>SUM(C25:G25)</f>
        <v>252</v>
      </c>
      <c r="C25" s="10">
        <v>20</v>
      </c>
      <c r="D25" s="10">
        <v>162</v>
      </c>
      <c r="E25" s="10">
        <v>70</v>
      </c>
      <c r="F25" s="10"/>
      <c r="G25" s="10"/>
      <c r="H25" s="42"/>
      <c r="I25" s="50">
        <f>SUM(J25:N25)</f>
        <v>260</v>
      </c>
      <c r="J25" s="10">
        <v>20</v>
      </c>
      <c r="K25" s="10">
        <v>170</v>
      </c>
      <c r="L25" s="10">
        <v>70</v>
      </c>
      <c r="M25" s="10"/>
      <c r="N25" s="10"/>
      <c r="O25" s="29">
        <f t="shared" si="4"/>
        <v>104.93827160493827</v>
      </c>
      <c r="P25" s="43"/>
    </row>
    <row r="26" spans="1:16" ht="18.75" customHeight="1">
      <c r="A26" s="54" t="s">
        <v>24</v>
      </c>
      <c r="B26" s="36">
        <f>SUM(C26:G26)</f>
        <v>3430</v>
      </c>
      <c r="C26" s="116">
        <v>3430</v>
      </c>
      <c r="D26" s="116"/>
      <c r="E26" s="116"/>
      <c r="F26" s="116"/>
      <c r="G26" s="116"/>
      <c r="H26" s="52"/>
      <c r="I26" s="36">
        <f>SUM(J26:N26)</f>
        <v>3600</v>
      </c>
      <c r="J26" s="116">
        <v>3600</v>
      </c>
      <c r="K26" s="116"/>
      <c r="L26" s="116"/>
      <c r="M26" s="116"/>
      <c r="N26" s="116"/>
      <c r="O26" s="29">
        <f t="shared" si="4"/>
        <v>0</v>
      </c>
      <c r="P26" s="53"/>
    </row>
    <row r="27" spans="1:16" ht="18.75" customHeight="1">
      <c r="A27" s="54" t="s">
        <v>25</v>
      </c>
      <c r="B27" s="36">
        <f aca="true" t="shared" si="7" ref="B27:B32">SUM(C27:G27)</f>
        <v>1200</v>
      </c>
      <c r="C27" s="116">
        <v>1200</v>
      </c>
      <c r="D27" s="116"/>
      <c r="E27" s="116"/>
      <c r="F27" s="116"/>
      <c r="G27" s="116"/>
      <c r="H27" s="52"/>
      <c r="I27" s="36">
        <f aca="true" t="shared" si="8" ref="I27:I32">SUM(J27:N27)</f>
        <v>1350</v>
      </c>
      <c r="J27" s="116">
        <v>1350</v>
      </c>
      <c r="K27" s="116"/>
      <c r="L27" s="116"/>
      <c r="M27" s="116"/>
      <c r="N27" s="116"/>
      <c r="O27" s="29">
        <f t="shared" si="4"/>
        <v>0</v>
      </c>
      <c r="P27" s="53"/>
    </row>
    <row r="28" spans="1:16" ht="18.75" customHeight="1">
      <c r="A28" s="54" t="s">
        <v>26</v>
      </c>
      <c r="B28" s="36">
        <f t="shared" si="7"/>
        <v>0</v>
      </c>
      <c r="C28" s="116"/>
      <c r="D28" s="116"/>
      <c r="E28" s="116"/>
      <c r="F28" s="116"/>
      <c r="G28" s="116"/>
      <c r="H28" s="52"/>
      <c r="I28" s="36">
        <f t="shared" si="8"/>
        <v>0</v>
      </c>
      <c r="J28" s="116"/>
      <c r="K28" s="116"/>
      <c r="L28" s="116"/>
      <c r="M28" s="116"/>
      <c r="N28" s="116"/>
      <c r="O28" s="29">
        <f t="shared" si="4"/>
        <v>0</v>
      </c>
      <c r="P28" s="53"/>
    </row>
    <row r="29" spans="1:16" ht="18.75" customHeight="1">
      <c r="A29" s="54" t="s">
        <v>27</v>
      </c>
      <c r="B29" s="36">
        <f t="shared" si="7"/>
        <v>73</v>
      </c>
      <c r="C29" s="116"/>
      <c r="D29" s="116">
        <v>73</v>
      </c>
      <c r="E29" s="116"/>
      <c r="F29" s="116"/>
      <c r="G29" s="116"/>
      <c r="H29" s="52"/>
      <c r="I29" s="36">
        <f t="shared" si="8"/>
        <v>73</v>
      </c>
      <c r="J29" s="116"/>
      <c r="K29" s="116">
        <v>73</v>
      </c>
      <c r="L29" s="116"/>
      <c r="M29" s="116"/>
      <c r="N29" s="116"/>
      <c r="O29" s="29">
        <f t="shared" si="4"/>
        <v>100</v>
      </c>
      <c r="P29" s="53"/>
    </row>
    <row r="30" spans="1:16" ht="18.75" customHeight="1">
      <c r="A30" s="117" t="s">
        <v>52</v>
      </c>
      <c r="B30" s="36">
        <f t="shared" si="7"/>
        <v>178</v>
      </c>
      <c r="C30" s="118"/>
      <c r="D30" s="118">
        <v>178</v>
      </c>
      <c r="E30" s="119"/>
      <c r="F30" s="119"/>
      <c r="G30" s="119"/>
      <c r="H30" s="56"/>
      <c r="I30" s="36">
        <f t="shared" si="8"/>
        <v>178</v>
      </c>
      <c r="J30" s="118"/>
      <c r="K30" s="118">
        <v>178</v>
      </c>
      <c r="L30" s="119"/>
      <c r="M30" s="119"/>
      <c r="N30" s="119"/>
      <c r="O30" s="29">
        <f t="shared" si="4"/>
        <v>100</v>
      </c>
      <c r="P30" s="57"/>
    </row>
    <row r="31" spans="1:16" ht="18.75" customHeight="1">
      <c r="A31" s="117" t="s">
        <v>53</v>
      </c>
      <c r="B31" s="36">
        <f t="shared" si="7"/>
        <v>0</v>
      </c>
      <c r="C31" s="118"/>
      <c r="D31" s="118"/>
      <c r="E31" s="119"/>
      <c r="F31" s="119"/>
      <c r="G31" s="119"/>
      <c r="H31" s="56"/>
      <c r="I31" s="36">
        <f t="shared" si="8"/>
        <v>0</v>
      </c>
      <c r="J31" s="118"/>
      <c r="K31" s="118"/>
      <c r="L31" s="119"/>
      <c r="M31" s="119"/>
      <c r="N31" s="119"/>
      <c r="O31" s="29">
        <f t="shared" si="4"/>
        <v>0</v>
      </c>
      <c r="P31" s="57"/>
    </row>
    <row r="32" spans="1:16" ht="18.75" customHeight="1" thickBot="1">
      <c r="A32" s="120" t="s">
        <v>28</v>
      </c>
      <c r="B32" s="121">
        <f t="shared" si="7"/>
        <v>0</v>
      </c>
      <c r="C32" s="122"/>
      <c r="D32" s="122"/>
      <c r="E32" s="123"/>
      <c r="F32" s="123"/>
      <c r="G32" s="123"/>
      <c r="H32" s="60"/>
      <c r="I32" s="121">
        <f t="shared" si="8"/>
        <v>0</v>
      </c>
      <c r="J32" s="122"/>
      <c r="K32" s="122"/>
      <c r="L32" s="123"/>
      <c r="M32" s="123"/>
      <c r="N32" s="123"/>
      <c r="O32" s="29">
        <f t="shared" si="4"/>
        <v>0</v>
      </c>
      <c r="P32" s="62"/>
    </row>
    <row r="33" spans="1:16" ht="18.75" customHeight="1" thickBot="1" thickTop="1">
      <c r="A33" s="120" t="s">
        <v>50</v>
      </c>
      <c r="B33" s="63">
        <f>SUM(B9-B18)</f>
        <v>0</v>
      </c>
      <c r="C33" s="64" t="s">
        <v>7</v>
      </c>
      <c r="D33" s="64" t="s">
        <v>7</v>
      </c>
      <c r="E33" s="65" t="s">
        <v>7</v>
      </c>
      <c r="F33" s="65" t="s">
        <v>7</v>
      </c>
      <c r="G33" s="66" t="s">
        <v>7</v>
      </c>
      <c r="H33" s="67">
        <f>SUM(H9-H18)</f>
        <v>0</v>
      </c>
      <c r="I33" s="68">
        <f>SUM(I9-I18)</f>
        <v>0</v>
      </c>
      <c r="J33" s="16" t="s">
        <v>7</v>
      </c>
      <c r="K33" s="16" t="s">
        <v>7</v>
      </c>
      <c r="L33" s="17" t="s">
        <v>7</v>
      </c>
      <c r="M33" s="17" t="s">
        <v>7</v>
      </c>
      <c r="N33" s="17" t="s">
        <v>7</v>
      </c>
      <c r="O33" s="66" t="s">
        <v>7</v>
      </c>
      <c r="P33" s="69">
        <f>SUM(P9-P18)</f>
        <v>0</v>
      </c>
    </row>
    <row r="34" spans="1:16" ht="12.75" customHeight="1" thickTop="1">
      <c r="A34" s="112"/>
      <c r="B34" s="70"/>
      <c r="C34" s="18"/>
      <c r="D34" s="18"/>
      <c r="E34" s="18"/>
      <c r="F34" s="18"/>
      <c r="G34" s="18"/>
      <c r="H34" s="70"/>
      <c r="I34" s="70"/>
      <c r="J34" s="18"/>
      <c r="K34" s="18"/>
      <c r="L34" s="18"/>
      <c r="M34" s="18"/>
      <c r="N34" s="18"/>
      <c r="O34" s="18"/>
      <c r="P34" s="70"/>
    </row>
    <row r="35" spans="1:16" ht="12.75" customHeight="1">
      <c r="A35" s="71" t="s">
        <v>29</v>
      </c>
      <c r="B35" s="70"/>
      <c r="C35" s="18"/>
      <c r="D35" s="18"/>
      <c r="E35" s="18"/>
      <c r="F35" s="18"/>
      <c r="G35" s="18"/>
      <c r="H35" s="70"/>
      <c r="I35" s="70"/>
      <c r="J35" s="18"/>
      <c r="K35" s="18"/>
      <c r="L35" s="18"/>
      <c r="M35" s="18"/>
      <c r="N35" s="18"/>
      <c r="O35" s="18"/>
      <c r="P35" s="70"/>
    </row>
    <row r="36" spans="1:16" ht="12.75" customHeight="1">
      <c r="A36" s="71" t="s">
        <v>30</v>
      </c>
      <c r="B36" s="70"/>
      <c r="C36" s="18"/>
      <c r="D36" s="18"/>
      <c r="E36" s="18"/>
      <c r="F36" s="18"/>
      <c r="G36" s="18"/>
      <c r="H36" s="70"/>
      <c r="I36" s="70"/>
      <c r="J36" s="18"/>
      <c r="K36" s="18"/>
      <c r="L36" s="18"/>
      <c r="M36" s="18"/>
      <c r="N36" s="18"/>
      <c r="O36" s="18"/>
      <c r="P36" s="70"/>
    </row>
    <row r="37" spans="1:16" ht="12.75" customHeight="1">
      <c r="A37" s="71"/>
      <c r="B37" s="70"/>
      <c r="C37" s="18"/>
      <c r="D37" s="18"/>
      <c r="E37" s="18"/>
      <c r="F37" s="18"/>
      <c r="G37" s="18"/>
      <c r="H37" s="70"/>
      <c r="I37" s="70"/>
      <c r="J37" s="18"/>
      <c r="K37" s="18"/>
      <c r="L37" s="18"/>
      <c r="M37" s="18"/>
      <c r="N37" s="18"/>
      <c r="O37" s="18"/>
      <c r="P37" s="70"/>
    </row>
    <row r="38" spans="1:16" ht="12.75" customHeight="1">
      <c r="A38" s="71"/>
      <c r="B38" s="70"/>
      <c r="C38" s="18"/>
      <c r="D38" s="18"/>
      <c r="E38" s="18"/>
      <c r="F38" s="18"/>
      <c r="G38" s="18"/>
      <c r="H38" s="70"/>
      <c r="I38" s="70"/>
      <c r="J38" s="18"/>
      <c r="K38" s="18"/>
      <c r="L38" s="18"/>
      <c r="M38" s="18"/>
      <c r="N38" s="18"/>
      <c r="O38" s="18"/>
      <c r="P38" s="70"/>
    </row>
    <row r="39" spans="1:16" ht="12.75" customHeight="1">
      <c r="A39" s="71"/>
      <c r="B39" s="70"/>
      <c r="C39" s="18"/>
      <c r="D39" s="18"/>
      <c r="E39" s="18"/>
      <c r="F39" s="18"/>
      <c r="G39" s="18"/>
      <c r="H39" s="70"/>
      <c r="I39" s="70"/>
      <c r="J39" s="18"/>
      <c r="K39" s="18"/>
      <c r="L39" s="18"/>
      <c r="M39" s="18"/>
      <c r="N39" s="18"/>
      <c r="O39" s="18"/>
      <c r="P39" s="70"/>
    </row>
    <row r="40" spans="1:15" s="19" customFormat="1" ht="12.75">
      <c r="A40" s="22" t="s">
        <v>31</v>
      </c>
      <c r="B40" s="166">
        <f>SUM('FP-celá organizace'!B40:C40)</f>
        <v>42927</v>
      </c>
      <c r="C40" s="166"/>
      <c r="D40" s="22"/>
      <c r="E40" s="22"/>
      <c r="F40" s="22"/>
      <c r="G40" s="23"/>
      <c r="H40" s="23"/>
      <c r="I40" s="2"/>
      <c r="J40" s="2"/>
      <c r="K40" s="2"/>
      <c r="L40" s="2"/>
      <c r="M40" s="2"/>
      <c r="N40" s="2"/>
      <c r="O40" s="2"/>
    </row>
    <row r="41" spans="1:15" s="19" customFormat="1" ht="12.75">
      <c r="A41" s="72" t="s">
        <v>37</v>
      </c>
      <c r="B41" s="19" t="s">
        <v>55</v>
      </c>
      <c r="C41" s="72"/>
      <c r="D41" s="72"/>
      <c r="E41" s="72"/>
      <c r="F41" s="72"/>
      <c r="G41" s="1"/>
      <c r="H41" s="1"/>
      <c r="K41" s="1"/>
      <c r="L41" s="1"/>
      <c r="M41" s="1"/>
      <c r="N41" s="1"/>
      <c r="O41" s="1"/>
    </row>
    <row r="42" spans="1:8" s="19" customFormat="1" ht="12.75">
      <c r="A42" s="72" t="s">
        <v>32</v>
      </c>
      <c r="B42" s="73" t="s">
        <v>54</v>
      </c>
      <c r="C42" s="72"/>
      <c r="D42" s="72"/>
      <c r="E42" s="72"/>
      <c r="F42" s="72"/>
      <c r="G42" s="1"/>
      <c r="H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124"/>
      <c r="B85" s="124"/>
      <c r="C85" s="124"/>
      <c r="D85" s="124"/>
      <c r="E85" s="124"/>
      <c r="F85" s="124"/>
      <c r="G85" s="124"/>
      <c r="H85" s="124"/>
      <c r="I85" s="125"/>
      <c r="J85" s="125"/>
      <c r="K85" s="125"/>
      <c r="L85" s="125"/>
      <c r="M85" s="125"/>
      <c r="N85" s="125"/>
      <c r="O85" s="125"/>
    </row>
  </sheetData>
  <sheetProtection/>
  <mergeCells count="20">
    <mergeCell ref="B40:C40"/>
    <mergeCell ref="M6:M8"/>
    <mergeCell ref="O6:O8"/>
    <mergeCell ref="I6:I8"/>
    <mergeCell ref="J6:J8"/>
    <mergeCell ref="K6:K8"/>
    <mergeCell ref="B6:B8"/>
    <mergeCell ref="C6:C8"/>
    <mergeCell ref="D6:D8"/>
    <mergeCell ref="E6:E8"/>
    <mergeCell ref="A1:P1"/>
    <mergeCell ref="B5:H5"/>
    <mergeCell ref="I5:P5"/>
    <mergeCell ref="N6:N8"/>
    <mergeCell ref="L6:L8"/>
    <mergeCell ref="H6:H8"/>
    <mergeCell ref="P6:P8"/>
    <mergeCell ref="A6:A8"/>
    <mergeCell ref="F6:F8"/>
    <mergeCell ref="G6:G8"/>
  </mergeCells>
  <printOptions/>
  <pageMargins left="0.7874015748031497" right="0.15748031496062992" top="0.5905511811023623" bottom="0.4330708661417323" header="0.15748031496062992" footer="0.1968503937007874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P94"/>
  <sheetViews>
    <sheetView showGridLines="0" tabSelected="1" zoomScalePageLayoutView="0" workbookViewId="0" topLeftCell="A1">
      <selection activeCell="B60" sqref="B60"/>
    </sheetView>
  </sheetViews>
  <sheetFormatPr defaultColWidth="9.00390625" defaultRowHeight="12.75"/>
  <cols>
    <col min="1" max="1" width="18.875" style="19" customWidth="1"/>
    <col min="2" max="2" width="15.625" style="19" customWidth="1"/>
    <col min="3" max="3" width="15.25390625" style="19" customWidth="1"/>
    <col min="4" max="5" width="14.875" style="19" customWidth="1"/>
    <col min="6" max="8" width="12.75390625" style="19" customWidth="1"/>
    <col min="9" max="9" width="14.75390625" style="19" customWidth="1"/>
    <col min="10" max="16384" width="9.125" style="19" customWidth="1"/>
  </cols>
  <sheetData>
    <row r="1" ht="6" customHeight="1"/>
    <row r="2" ht="6" customHeight="1"/>
    <row r="3" ht="6" customHeight="1"/>
    <row r="4" ht="6" customHeight="1"/>
    <row r="5" ht="6" customHeight="1"/>
    <row r="6" ht="6" customHeight="1"/>
    <row r="7" ht="17.25" customHeight="1"/>
    <row r="8" spans="1:8" ht="15.75" customHeight="1">
      <c r="A8" s="203" t="s">
        <v>89</v>
      </c>
      <c r="B8" s="203"/>
      <c r="C8" s="203"/>
      <c r="D8" s="203"/>
      <c r="E8" s="203"/>
      <c r="F8" s="203"/>
      <c r="G8" s="203"/>
      <c r="H8" s="203"/>
    </row>
    <row r="9" spans="1:7" ht="12" customHeight="1">
      <c r="A9" s="206"/>
      <c r="B9" s="206"/>
      <c r="C9" s="206"/>
      <c r="D9" s="206"/>
      <c r="E9" s="206"/>
      <c r="F9" s="206"/>
      <c r="G9" s="75"/>
    </row>
    <row r="10" spans="1:7" ht="12" customHeight="1">
      <c r="A10" s="75"/>
      <c r="B10" s="75"/>
      <c r="C10" s="75"/>
      <c r="D10" s="75"/>
      <c r="E10" s="75"/>
      <c r="F10" s="75"/>
      <c r="G10" s="75"/>
    </row>
    <row r="11" spans="1:7" ht="12" customHeight="1">
      <c r="A11" s="75"/>
      <c r="B11" s="75"/>
      <c r="C11" s="75"/>
      <c r="D11" s="75"/>
      <c r="E11" s="75"/>
      <c r="F11" s="75"/>
      <c r="G11" s="75"/>
    </row>
    <row r="12" spans="1:7" ht="12" customHeight="1">
      <c r="A12" s="75"/>
      <c r="B12" s="75"/>
      <c r="C12" s="75"/>
      <c r="D12" s="75"/>
      <c r="E12" s="75"/>
      <c r="F12" s="75"/>
      <c r="G12" s="75"/>
    </row>
    <row r="13" spans="1:16" ht="15" customHeight="1">
      <c r="A13" s="22" t="s">
        <v>49</v>
      </c>
      <c r="B13" s="23" t="s">
        <v>67</v>
      </c>
      <c r="C13" s="23"/>
      <c r="D13" s="23"/>
      <c r="E13" s="23"/>
      <c r="F13" s="23"/>
      <c r="G13" s="23"/>
      <c r="H13" s="23"/>
      <c r="I13" s="2"/>
      <c r="J13" s="2"/>
      <c r="K13" s="2"/>
      <c r="L13" s="2"/>
      <c r="M13" s="2"/>
      <c r="N13" s="2"/>
      <c r="O13" s="2"/>
      <c r="P13" s="2"/>
    </row>
    <row r="14" spans="1:7" ht="12" customHeight="1">
      <c r="A14" s="75"/>
      <c r="B14" s="75"/>
      <c r="C14" s="75"/>
      <c r="D14" s="75"/>
      <c r="E14" s="75"/>
      <c r="F14" s="75"/>
      <c r="G14" s="75"/>
    </row>
    <row r="15" spans="1:7" ht="11.25" customHeight="1">
      <c r="A15" s="76"/>
      <c r="B15" s="76"/>
      <c r="C15" s="76"/>
      <c r="D15" s="77"/>
      <c r="E15" s="77"/>
      <c r="F15" s="77"/>
      <c r="G15" s="77"/>
    </row>
    <row r="16" spans="1:8" ht="11.25" customHeight="1" thickBot="1">
      <c r="A16" s="78"/>
      <c r="B16" s="78"/>
      <c r="C16" s="78"/>
      <c r="H16" s="79" t="s">
        <v>38</v>
      </c>
    </row>
    <row r="17" spans="1:8" ht="16.5" customHeight="1" thickTop="1">
      <c r="A17" s="207" t="s">
        <v>39</v>
      </c>
      <c r="B17" s="209" t="s">
        <v>41</v>
      </c>
      <c r="C17" s="210"/>
      <c r="D17" s="211"/>
      <c r="E17" s="212"/>
      <c r="F17" s="213" t="s">
        <v>75</v>
      </c>
      <c r="G17" s="213" t="s">
        <v>84</v>
      </c>
      <c r="H17" s="204" t="s">
        <v>62</v>
      </c>
    </row>
    <row r="18" spans="1:8" ht="12.75" customHeight="1" thickBot="1">
      <c r="A18" s="208"/>
      <c r="B18" s="153" t="s">
        <v>82</v>
      </c>
      <c r="C18" s="153" t="s">
        <v>83</v>
      </c>
      <c r="D18" s="154" t="s">
        <v>65</v>
      </c>
      <c r="E18" s="155" t="s">
        <v>42</v>
      </c>
      <c r="F18" s="214"/>
      <c r="G18" s="214"/>
      <c r="H18" s="205"/>
    </row>
    <row r="19" spans="1:8" ht="12" customHeight="1">
      <c r="A19" s="131"/>
      <c r="B19" s="132"/>
      <c r="C19" s="133"/>
      <c r="D19" s="134"/>
      <c r="E19" s="134" t="s">
        <v>43</v>
      </c>
      <c r="F19" s="135" t="s">
        <v>44</v>
      </c>
      <c r="G19" s="136"/>
      <c r="H19" s="137" t="s">
        <v>63</v>
      </c>
    </row>
    <row r="20" spans="1:8" ht="17.25" customHeight="1">
      <c r="A20" s="138" t="s">
        <v>40</v>
      </c>
      <c r="B20" s="139">
        <v>303265</v>
      </c>
      <c r="C20" s="140">
        <v>196735</v>
      </c>
      <c r="D20" s="141">
        <v>190000</v>
      </c>
      <c r="E20" s="142">
        <f>SUM(B20:D20)</f>
        <v>690000</v>
      </c>
      <c r="F20" s="143">
        <v>230000</v>
      </c>
      <c r="G20" s="144">
        <v>240000</v>
      </c>
      <c r="H20" s="145">
        <f>SUM(E20-F20-G20)</f>
        <v>220000</v>
      </c>
    </row>
    <row r="21" spans="1:8" ht="17.25" customHeight="1">
      <c r="A21" s="138" t="s">
        <v>45</v>
      </c>
      <c r="B21" s="139">
        <v>176661.04</v>
      </c>
      <c r="C21" s="140"/>
      <c r="D21" s="141">
        <v>920000</v>
      </c>
      <c r="E21" s="142">
        <f>SUM(B21:D21)</f>
        <v>1096661.04</v>
      </c>
      <c r="F21" s="143">
        <f>SUM(B35)</f>
        <v>630000</v>
      </c>
      <c r="G21" s="144">
        <f>SUM(E35)</f>
        <v>430000</v>
      </c>
      <c r="H21" s="145">
        <f>SUM(E21-F21-G21)</f>
        <v>36661.04000000004</v>
      </c>
    </row>
    <row r="22" spans="1:8" ht="17.25" customHeight="1">
      <c r="A22" s="138" t="s">
        <v>46</v>
      </c>
      <c r="B22" s="139">
        <v>711757.99</v>
      </c>
      <c r="C22" s="140">
        <v>102825.32</v>
      </c>
      <c r="D22" s="141">
        <v>1000000</v>
      </c>
      <c r="E22" s="142">
        <f>SUM(B22:D22)</f>
        <v>1814583.31</v>
      </c>
      <c r="F22" s="143">
        <f>SUM(B46)</f>
        <v>890000</v>
      </c>
      <c r="G22" s="144">
        <f>SUM(E46)</f>
        <v>825000</v>
      </c>
      <c r="H22" s="145">
        <f>SUM(E22-F22-G22)</f>
        <v>99583.31000000006</v>
      </c>
    </row>
    <row r="23" spans="1:8" ht="17.25" customHeight="1" thickBot="1">
      <c r="A23" s="146" t="s">
        <v>47</v>
      </c>
      <c r="B23" s="147">
        <v>309123.56</v>
      </c>
      <c r="C23" s="148"/>
      <c r="D23" s="149">
        <v>670000</v>
      </c>
      <c r="E23" s="150">
        <f>SUM(B23:D23)</f>
        <v>979123.56</v>
      </c>
      <c r="F23" s="109">
        <v>420000</v>
      </c>
      <c r="G23" s="151">
        <v>450000</v>
      </c>
      <c r="H23" s="145">
        <f>SUM(E23-F23-G23)</f>
        <v>109123.56000000006</v>
      </c>
    </row>
    <row r="24" spans="1:8" ht="17.25" customHeight="1" thickBot="1">
      <c r="A24" s="107" t="s">
        <v>48</v>
      </c>
      <c r="B24" s="108">
        <f>SUM(B20:B23)</f>
        <v>1500807.59</v>
      </c>
      <c r="C24" s="108">
        <f>SUM(C20:C23)</f>
        <v>299560.32</v>
      </c>
      <c r="D24" s="108">
        <f>SUM(D20:D23)</f>
        <v>2780000</v>
      </c>
      <c r="E24" s="150">
        <f>SUM(B24:D24)</f>
        <v>4580367.91</v>
      </c>
      <c r="F24" s="109">
        <f>SUM(F20:F23)</f>
        <v>2170000</v>
      </c>
      <c r="G24" s="109">
        <f>SUM(G20:G23)</f>
        <v>1945000</v>
      </c>
      <c r="H24" s="152">
        <f>SUM(H20:H23)</f>
        <v>465367.91000000015</v>
      </c>
    </row>
    <row r="25" ht="17.25" customHeight="1"/>
    <row r="26" ht="17.25" customHeight="1">
      <c r="A26" s="2"/>
    </row>
    <row r="27" spans="1:8" ht="15" customHeight="1">
      <c r="A27" s="19" t="s">
        <v>51</v>
      </c>
      <c r="E27" s="80"/>
      <c r="F27" s="2"/>
      <c r="G27" s="2"/>
      <c r="H27" s="2"/>
    </row>
    <row r="28" spans="1:9" ht="12.75">
      <c r="A28" s="77"/>
      <c r="B28" s="77"/>
      <c r="C28" s="77"/>
      <c r="D28" s="77"/>
      <c r="E28" s="106"/>
      <c r="F28" s="106"/>
      <c r="G28" s="106"/>
      <c r="H28" s="2"/>
      <c r="I28" s="2"/>
    </row>
    <row r="29" spans="1:9" ht="13.5" thickBot="1">
      <c r="A29" s="77"/>
      <c r="B29" s="81" t="s">
        <v>76</v>
      </c>
      <c r="C29" s="106"/>
      <c r="D29" s="106"/>
      <c r="E29" s="81" t="s">
        <v>85</v>
      </c>
      <c r="F29" s="106"/>
      <c r="G29" s="106"/>
      <c r="H29" s="2"/>
      <c r="I29" s="2"/>
    </row>
    <row r="30" spans="1:9" ht="12.75">
      <c r="A30" s="82" t="s">
        <v>56</v>
      </c>
      <c r="B30" s="83">
        <v>100000</v>
      </c>
      <c r="C30" s="19" t="s">
        <v>77</v>
      </c>
      <c r="E30" s="83">
        <v>80000</v>
      </c>
      <c r="F30" s="2" t="s">
        <v>77</v>
      </c>
      <c r="G30" s="2"/>
      <c r="H30" s="2"/>
      <c r="I30" s="2"/>
    </row>
    <row r="31" spans="1:9" ht="12.75">
      <c r="A31" s="82"/>
      <c r="B31" s="83">
        <v>100000</v>
      </c>
      <c r="C31" s="19" t="s">
        <v>80</v>
      </c>
      <c r="E31" s="83">
        <v>80000</v>
      </c>
      <c r="F31" s="2" t="s">
        <v>80</v>
      </c>
      <c r="G31" s="2"/>
      <c r="H31" s="2"/>
      <c r="I31" s="2"/>
    </row>
    <row r="32" spans="1:9" ht="12.75">
      <c r="A32" s="82"/>
      <c r="B32" s="83">
        <v>250000</v>
      </c>
      <c r="C32" s="19" t="s">
        <v>74</v>
      </c>
      <c r="E32" s="83">
        <v>100000</v>
      </c>
      <c r="F32" s="2" t="s">
        <v>86</v>
      </c>
      <c r="G32" s="2"/>
      <c r="H32" s="2"/>
      <c r="I32" s="2"/>
    </row>
    <row r="33" spans="1:9" ht="12.75">
      <c r="A33" s="82"/>
      <c r="B33" s="83">
        <v>80000</v>
      </c>
      <c r="C33" s="19" t="s">
        <v>78</v>
      </c>
      <c r="E33" s="83">
        <v>100000</v>
      </c>
      <c r="F33" s="19" t="s">
        <v>74</v>
      </c>
      <c r="G33" s="2"/>
      <c r="H33" s="2"/>
      <c r="I33" s="2"/>
    </row>
    <row r="34" spans="2:9" ht="12.75">
      <c r="B34" s="83">
        <v>100000</v>
      </c>
      <c r="C34" s="19" t="s">
        <v>86</v>
      </c>
      <c r="E34" s="83">
        <v>70000</v>
      </c>
      <c r="F34" s="2" t="s">
        <v>78</v>
      </c>
      <c r="G34" s="2"/>
      <c r="H34" s="2"/>
      <c r="I34" s="2"/>
    </row>
    <row r="35" spans="2:9" ht="12.75">
      <c r="B35" s="84">
        <f>SUM(B30:B34)</f>
        <v>630000</v>
      </c>
      <c r="C35" s="83"/>
      <c r="E35" s="84">
        <f>SUM(E30:E34)</f>
        <v>430000</v>
      </c>
      <c r="F35" s="2"/>
      <c r="G35" s="2"/>
      <c r="H35" s="2"/>
      <c r="I35" s="2"/>
    </row>
    <row r="36" spans="2:9" ht="12.75">
      <c r="B36" s="85"/>
      <c r="E36" s="85"/>
      <c r="F36" s="2"/>
      <c r="G36" s="2"/>
      <c r="H36" s="2"/>
      <c r="I36" s="2"/>
    </row>
    <row r="37" spans="6:9" ht="12.75">
      <c r="F37" s="2"/>
      <c r="G37" s="2"/>
      <c r="H37" s="2"/>
      <c r="I37" s="2"/>
    </row>
    <row r="38" spans="6:9" ht="12.75">
      <c r="F38" s="2"/>
      <c r="G38" s="2"/>
      <c r="H38" s="2"/>
      <c r="I38" s="2"/>
    </row>
    <row r="39" spans="1:9" ht="12.75">
      <c r="A39" s="82" t="s">
        <v>57</v>
      </c>
      <c r="B39" s="83">
        <v>335000</v>
      </c>
      <c r="C39" s="19" t="s">
        <v>58</v>
      </c>
      <c r="E39" s="83">
        <v>300000</v>
      </c>
      <c r="F39" s="19" t="s">
        <v>58</v>
      </c>
      <c r="G39" s="2"/>
      <c r="H39" s="2"/>
      <c r="I39" s="2"/>
    </row>
    <row r="40" spans="2:9" ht="12.75">
      <c r="B40" s="83">
        <v>130000</v>
      </c>
      <c r="C40" s="19" t="s">
        <v>66</v>
      </c>
      <c r="E40" s="83">
        <v>150000</v>
      </c>
      <c r="F40" s="19" t="s">
        <v>66</v>
      </c>
      <c r="G40" s="2"/>
      <c r="H40" s="2"/>
      <c r="I40" s="2"/>
    </row>
    <row r="41" spans="2:9" ht="12.75">
      <c r="B41" s="83">
        <v>240000</v>
      </c>
      <c r="C41" s="19" t="s">
        <v>59</v>
      </c>
      <c r="E41" s="83">
        <v>210000</v>
      </c>
      <c r="F41" s="19" t="s">
        <v>59</v>
      </c>
      <c r="G41" s="2"/>
      <c r="H41" s="2"/>
      <c r="I41" s="2"/>
    </row>
    <row r="42" spans="2:9" ht="12.75">
      <c r="B42" s="83">
        <v>90000</v>
      </c>
      <c r="C42" s="19" t="s">
        <v>73</v>
      </c>
      <c r="E42" s="83">
        <v>80000</v>
      </c>
      <c r="F42" s="19" t="s">
        <v>73</v>
      </c>
      <c r="G42" s="2"/>
      <c r="H42" s="2"/>
      <c r="I42" s="2"/>
    </row>
    <row r="43" spans="2:9" ht="12.75">
      <c r="B43" s="83">
        <v>15000</v>
      </c>
      <c r="C43" s="19" t="s">
        <v>71</v>
      </c>
      <c r="E43" s="83">
        <v>20000</v>
      </c>
      <c r="F43" s="19" t="s">
        <v>71</v>
      </c>
      <c r="G43" s="2"/>
      <c r="H43" s="2"/>
      <c r="I43" s="2"/>
    </row>
    <row r="44" spans="2:9" ht="12.75">
      <c r="B44" s="83">
        <v>20000</v>
      </c>
      <c r="C44" s="19" t="s">
        <v>72</v>
      </c>
      <c r="E44" s="83">
        <v>15000</v>
      </c>
      <c r="F44" s="19" t="s">
        <v>72</v>
      </c>
      <c r="G44" s="2"/>
      <c r="H44" s="2"/>
      <c r="I44" s="2"/>
    </row>
    <row r="45" spans="2:9" ht="12.75">
      <c r="B45" s="86">
        <v>60000</v>
      </c>
      <c r="C45" s="19" t="s">
        <v>64</v>
      </c>
      <c r="E45" s="86">
        <v>50000</v>
      </c>
      <c r="F45" s="19" t="s">
        <v>64</v>
      </c>
      <c r="G45" s="2"/>
      <c r="H45" s="2"/>
      <c r="I45" s="2"/>
    </row>
    <row r="46" spans="2:9" ht="12.75">
      <c r="B46" s="85">
        <f>SUM(B39:B45)</f>
        <v>890000</v>
      </c>
      <c r="E46" s="85">
        <f>SUM(E39:E45)</f>
        <v>825000</v>
      </c>
      <c r="F46" s="2"/>
      <c r="G46" s="2"/>
      <c r="H46" s="2"/>
      <c r="I46" s="2"/>
    </row>
    <row r="47" spans="5:9" ht="12.75">
      <c r="E47" s="2"/>
      <c r="F47" s="2"/>
      <c r="G47" s="2"/>
      <c r="H47" s="2"/>
      <c r="I47" s="2"/>
    </row>
    <row r="48" spans="2:9" ht="12.75">
      <c r="B48" s="85"/>
      <c r="E48" s="2"/>
      <c r="F48" s="2"/>
      <c r="G48" s="2"/>
      <c r="H48" s="2"/>
      <c r="I48" s="2"/>
    </row>
    <row r="49" ht="12.75">
      <c r="B49" s="85"/>
    </row>
    <row r="50" ht="12.75">
      <c r="B50" s="85"/>
    </row>
    <row r="51" ht="12.75">
      <c r="B51" s="85"/>
    </row>
    <row r="52" ht="12.75">
      <c r="B52" s="85"/>
    </row>
    <row r="53" ht="12.75">
      <c r="B53" s="85"/>
    </row>
    <row r="59" spans="1:3" ht="12.75">
      <c r="A59" s="87" t="s">
        <v>31</v>
      </c>
      <c r="B59" s="166">
        <v>42927</v>
      </c>
      <c r="C59" s="166"/>
    </row>
    <row r="60" spans="1:5" ht="12.75">
      <c r="A60" s="87" t="s">
        <v>60</v>
      </c>
      <c r="B60" s="19" t="s">
        <v>55</v>
      </c>
      <c r="E60" s="87" t="s">
        <v>61</v>
      </c>
    </row>
    <row r="76" spans="6:7" ht="12.75">
      <c r="F76" s="87"/>
      <c r="G76" s="87"/>
    </row>
    <row r="89" spans="3:7" ht="12.75"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2" ht="12.75">
      <c r="A94" s="2"/>
      <c r="B94" s="2"/>
    </row>
  </sheetData>
  <sheetProtection/>
  <mergeCells count="8">
    <mergeCell ref="A8:H8"/>
    <mergeCell ref="H17:H18"/>
    <mergeCell ref="B59:C59"/>
    <mergeCell ref="A9:F9"/>
    <mergeCell ref="A17:A18"/>
    <mergeCell ref="B17:E17"/>
    <mergeCell ref="F17:F18"/>
    <mergeCell ref="G17:G18"/>
  </mergeCells>
  <printOptions/>
  <pageMargins left="0.4330708661417323" right="0.3937007874015748" top="0.6692913385826772" bottom="0.2755905511811024" header="0.31496062992125984" footer="0.1968503937007874"/>
  <pageSetup fitToHeight="1" fitToWidth="1" horizontalDpi="600" verticalDpi="600" orientation="portrait" paperSize="9" scale="73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Dagmar Ludvíková</cp:lastModifiedBy>
  <cp:lastPrinted>2017-05-25T12:48:45Z</cp:lastPrinted>
  <dcterms:created xsi:type="dcterms:W3CDTF">2001-10-29T09:16:17Z</dcterms:created>
  <dcterms:modified xsi:type="dcterms:W3CDTF">2018-01-03T10:39:54Z</dcterms:modified>
  <cp:category/>
  <cp:version/>
  <cp:contentType/>
  <cp:contentStatus/>
</cp:coreProperties>
</file>