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75" windowWidth="8100" windowHeight="4740" firstSheet="1" activeTab="1"/>
  </bookViews>
  <sheets>
    <sheet name="硸硸硸䕐卒乏" sheetId="1" state="veryHidden" r:id="rId1"/>
    <sheet name="Příl. č.2 - Rozpis výdajů" sheetId="2" r:id="rId2"/>
    <sheet name="Příl. č.3 - Investice " sheetId="3" r:id="rId3"/>
  </sheets>
  <definedNames>
    <definedName name="_xlnm.Print_Titles" localSheetId="2">'Příl. č.3 - Investice '!$1:$2</definedName>
  </definedNames>
  <calcPr fullCalcOnLoad="1"/>
</workbook>
</file>

<file path=xl/sharedStrings.xml><?xml version="1.0" encoding="utf-8"?>
<sst xmlns="http://schemas.openxmlformats.org/spreadsheetml/2006/main" count="128" uniqueCount="122">
  <si>
    <t>4339 - Sociální pomoc rodině a manželstvím</t>
  </si>
  <si>
    <t>4399 - Ostatní záležitosti sociálních věcí</t>
  </si>
  <si>
    <t>OÚR</t>
  </si>
  <si>
    <t>3341 - Rozhlas a televize</t>
  </si>
  <si>
    <t>3722 - Sběr a svoz komunálních odpadů</t>
  </si>
  <si>
    <t>4329 - Sociální péče a pomoc dětem</t>
  </si>
  <si>
    <t>3522 - Ostatní nemocnice</t>
  </si>
  <si>
    <t>3515 - Specializovaná zdravotní péče</t>
  </si>
  <si>
    <t>3539 - Ostatní zdravotnická zařízení</t>
  </si>
  <si>
    <t>4352 - Tísňová péče</t>
  </si>
  <si>
    <t>3744 - protipovodňová opatření</t>
  </si>
  <si>
    <t>5212 - Ochrana obyvatelstva</t>
  </si>
  <si>
    <t>5311 - Bezpečnost a veřejný pořádek</t>
  </si>
  <si>
    <t>5512 - Dobrovolné hasičské sbory</t>
  </si>
  <si>
    <t>2212 - Doprava</t>
  </si>
  <si>
    <t>4351 - Pečovatelská služba</t>
  </si>
  <si>
    <t>4358 - Sociální služby</t>
  </si>
  <si>
    <t>2143 - Cestovní ruch</t>
  </si>
  <si>
    <t>2219 - Ostatní záležitosti pozemních komunikací</t>
  </si>
  <si>
    <t>2251 - Letiště</t>
  </si>
  <si>
    <t>3121 - Gymnázia</t>
  </si>
  <si>
    <t>2223- Bezpečnost silničního provozu</t>
  </si>
  <si>
    <t>3316 - Vydavatelská činnost - OÚR</t>
  </si>
  <si>
    <t>3317 - Výstavní činnost - OÚR</t>
  </si>
  <si>
    <t>3421 - Volný čas mládeže</t>
  </si>
  <si>
    <t>5269 - Hospodářská opatření pro krizové stavy</t>
  </si>
  <si>
    <t>6221 - Zahraniční humanitární pomoc</t>
  </si>
  <si>
    <t>3312 - Hudební činnost</t>
  </si>
  <si>
    <t>3314 - Knihovny</t>
  </si>
  <si>
    <t>3399 - Jubilanti</t>
  </si>
  <si>
    <t>3636 - Územní rozvoj</t>
  </si>
  <si>
    <t>6223 - Mezinárodní spolupráce</t>
  </si>
  <si>
    <t>celkem</t>
  </si>
  <si>
    <t>TAB. 01 - ROZVOJ OBCE</t>
  </si>
  <si>
    <t>TAB. 03 - DOPRAVA</t>
  </si>
  <si>
    <t>TAB. 04 - ŠKOLSTVÍ</t>
  </si>
  <si>
    <t>TAB. 05 - ZDRAV. A SOC.VĚCI</t>
  </si>
  <si>
    <t>TAB. 06 - KULTURA A SPORT</t>
  </si>
  <si>
    <t>TAB. 08 - HOSPODÁŘSTVÍ</t>
  </si>
  <si>
    <t>TAB. 09 - VNITŘNÍ SPRÁVA</t>
  </si>
  <si>
    <t>TAB. 10 - POKLADNÍ SPRÁVA</t>
  </si>
  <si>
    <t>VÝDAJE CELKEM</t>
  </si>
  <si>
    <t>CELKEM</t>
  </si>
  <si>
    <t>TAB. 02 - MĚST.INFRASTRUKT.</t>
  </si>
  <si>
    <t>TAB. 07 - BEZPEČNOST</t>
  </si>
  <si>
    <t>Název akce</t>
  </si>
  <si>
    <t>01 - ROZVOJ  OBCE</t>
  </si>
  <si>
    <t>02 - MĚSTSKÁ INFRASTRUKTURA</t>
  </si>
  <si>
    <t>04 - ŠKOLSTVÍ  A VZDĚLÁVÁNÍ</t>
  </si>
  <si>
    <t>08 - HOSPODÁŘSTVÍ</t>
  </si>
  <si>
    <t>1014  -  Ozdravování hospodářských zvířat</t>
  </si>
  <si>
    <t>3749  -  Ochrana životního prostředí</t>
  </si>
  <si>
    <t>3745  -  Péče o vzhled obcí a zeleň</t>
  </si>
  <si>
    <t>3111 - Mateřské školky</t>
  </si>
  <si>
    <t>3113 - Základní školy</t>
  </si>
  <si>
    <t>3141 - Školní stravování</t>
  </si>
  <si>
    <t>3326 - Obnova kuturních hodnot</t>
  </si>
  <si>
    <t>3349 - Sdělovací prostředky</t>
  </si>
  <si>
    <t>3419 - Tělovýchovná činnost</t>
  </si>
  <si>
    <t>3599 - Ostatní činnosti ve zdravotnictví</t>
  </si>
  <si>
    <t>3541 - Prevence před drogami a jinými látkami</t>
  </si>
  <si>
    <t>3612 - Bytové hospodářství</t>
  </si>
  <si>
    <t>3632 - Pohřebnictví</t>
  </si>
  <si>
    <t>6310 - Finanční operace</t>
  </si>
  <si>
    <t>6409 - Ostatní činnosti</t>
  </si>
  <si>
    <t>6320 - Pojištění funkčně nespecifikované</t>
  </si>
  <si>
    <t>akce celkem</t>
  </si>
  <si>
    <t>3669 - Ostatní správa v oblasti bydlení</t>
  </si>
  <si>
    <t>Odd.</t>
  </si>
  <si>
    <t>běžné</t>
  </si>
  <si>
    <t>3524 - Léčebny dlouhodobě nemocných</t>
  </si>
  <si>
    <t>3739  -  Ochrana půdy</t>
  </si>
  <si>
    <t>2212 - Silnice</t>
  </si>
  <si>
    <t>2219 - Pozemní komunikace</t>
  </si>
  <si>
    <t>3525 - Hospice</t>
  </si>
  <si>
    <t>2141 - Obchod</t>
  </si>
  <si>
    <t>ORG</t>
  </si>
  <si>
    <t>AVČ Ladronka V. etapa - projektová dokumentace</t>
  </si>
  <si>
    <t>4227 - Podpora zaměstnanosti</t>
  </si>
  <si>
    <t>3316 - Vydavatelská činnost - KS</t>
  </si>
  <si>
    <t>3316 - Vydavatelská činnost - KMČ</t>
  </si>
  <si>
    <t>3317 - Výstavní činnost - KMČ</t>
  </si>
  <si>
    <t>3319 - Záležitosti kultury - KS</t>
  </si>
  <si>
    <t>3319 - Záležitosti kultury - KMČ</t>
  </si>
  <si>
    <t>3399 - Ostatní záležitosti kultury - KMČ</t>
  </si>
  <si>
    <t>3399 - Ostatní záležitosti kultury - KS</t>
  </si>
  <si>
    <t>6112 - Zastupitelstva obcí - KS</t>
  </si>
  <si>
    <t>6112 - Zastupitelstva obcí - KMČ</t>
  </si>
  <si>
    <t xml:space="preserve">6171 - Činnost místní správy - KS </t>
  </si>
  <si>
    <t>6171 - Činnost místní správy - OVV</t>
  </si>
  <si>
    <t xml:space="preserve">6171 - Činnost místní správy - OI </t>
  </si>
  <si>
    <t xml:space="preserve">6171 - Činnost místní správy - PO </t>
  </si>
  <si>
    <t>6112  - Zastupitelstva obcí - OSL</t>
  </si>
  <si>
    <t xml:space="preserve">6171 - Činnost místní správy - OSL </t>
  </si>
  <si>
    <t>13635</t>
  </si>
  <si>
    <t>Zápolí Písecké brány</t>
  </si>
  <si>
    <t>Revitalizace parku Evropy</t>
  </si>
  <si>
    <t>Centrální park Hanspaulka - Kotlářka</t>
  </si>
  <si>
    <t>Půdní vestavby - dokončení</t>
  </si>
  <si>
    <t>UZ</t>
  </si>
  <si>
    <t>Odd. §</t>
  </si>
  <si>
    <t>Rozpis běžných výdajů v období Rozpočtového provizoria MČ Praha 6 v roce 2015</t>
  </si>
  <si>
    <t>Kapitálové výdaje zařazené do rozpočtu MČ Praha 6 na rok 2015, které přecházejí z roku 2014</t>
  </si>
  <si>
    <t>MŠ Šmolíkova - realizace energetických úspor - dotace SFŽP</t>
  </si>
  <si>
    <t>MŠ Na Dlouhém lánu - realizace energetických úspor - dotace SFŽP</t>
  </si>
  <si>
    <t>ZŠ a MŠ J.A.Kom. (MŠ Mládeže) - realizace energetických úspor - SFŽP</t>
  </si>
  <si>
    <t xml:space="preserve">Rekonstrukce domů Nad Kajetánkou, Patočkova a  Jílkova - dokončení </t>
  </si>
  <si>
    <t>3513 - Lékařská služba první pomoci</t>
  </si>
  <si>
    <t>3429 - Zájmová činnost a rekreace - OSL</t>
  </si>
  <si>
    <t>3429  - Zájmová činnost - KMČ</t>
  </si>
  <si>
    <t xml:space="preserve">ZŠ Dědina - celková rekonstrukce sportovního areálu II. etapa </t>
  </si>
  <si>
    <t>10 - POKLADNÍ SPRÁVA</t>
  </si>
  <si>
    <t>Investiční rezerva</t>
  </si>
  <si>
    <t>Zateplení fasády, výměna oken a úprava prostor lék. střed. Stochovská 530/43</t>
  </si>
  <si>
    <t>Rekonstrukce objektu Šultysova 905/26 (etážové topení)</t>
  </si>
  <si>
    <t>Měsíční limity</t>
  </si>
  <si>
    <t>běžných výdajů</t>
  </si>
  <si>
    <t>Běžné výdaje</t>
  </si>
  <si>
    <t>strana 1</t>
  </si>
  <si>
    <t>strana 2</t>
  </si>
  <si>
    <t>datum: 25.11.2014</t>
  </si>
  <si>
    <t>vypracoval: EO - oddělení finančních plánů a rozpočtu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</si>
</sst>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\ _z_ł_-;\-* #,##0\ _z_ł_-;_-* &quot;-&quot;\ _z_ł_-;_-@_-"/>
    <numFmt numFmtId="167" formatCode="_-* #,##0.00\ _z_ł_-;\-* #,##0.00\ _z_ł_-;_-* &quot;-&quot;??\ _z_ł_-;_-@_-"/>
    <numFmt numFmtId="168" formatCode="_-&quot;Ł&quot;* #,##0_-;\-&quot;Ł&quot;* #,##0_-;_-&quot;Ł&quot;* &quot;-&quot;_-;_-@_-"/>
    <numFmt numFmtId="169" formatCode="_-&quot;Ł&quot;* #,##0.00_-;\-&quot;Ł&quot;* #,##0.00_-;_-&quot;Ł&quot;* &quot;-&quot;??_-;_-@_-"/>
    <numFmt numFmtId="170" formatCode="#,##0_ ;\-#,##0\ "/>
    <numFmt numFmtId="171" formatCode="#,##0.00_ ;\-#,##0.00\ "/>
    <numFmt numFmtId="172" formatCode="_-* #,##0\ _K_č_-;\-* #,##0\ _K_č_-;_-* &quot;-&quot;??\ _K_č_-;_-@_-"/>
    <numFmt numFmtId="173" formatCode="#,##0.0"/>
    <numFmt numFmtId="174" formatCode="0.0"/>
    <numFmt numFmtId="175" formatCode="_-* #,###\ &quot;tis. Kč&quot;_-;\-* #,###\ &quot;tis. Kč&quot;_-;_-* &quot;-&quot;??\ &quot;tis. Kč&quot;_-;_-@_-"/>
    <numFmt numFmtId="176" formatCode="0.0%"/>
    <numFmt numFmtId="177" formatCode="#,##0.00;[Red]#,##0.00"/>
    <numFmt numFmtId="178" formatCode="_-* #,##0.0\ _K_č_-;\-* #,##0.0\ _K_č_-;_-* &quot;-&quot;??\ _K_č_-;_-@_-"/>
    <numFmt numFmtId="179" formatCode="#,##0_ ;[Red]\-#,##0\ "/>
    <numFmt numFmtId="180" formatCode="d/m"/>
    <numFmt numFmtId="181" formatCode="dd/mm/yy"/>
    <numFmt numFmtId="182" formatCode="dd/mm/"/>
    <numFmt numFmtId="183" formatCode="d/m/"/>
    <numFmt numFmtId="184" formatCode="_-* #,##0.0\ _K_č_-;\-* #,##0.0\ _K_č_-;_-* &quot;-&quot;?\ _K_č_-;_-@_-"/>
    <numFmt numFmtId="185" formatCode="#,##0.0_ ;[Red]\-#,##0.0\ "/>
    <numFmt numFmtId="186" formatCode="0.00_ ;[Red]\-0.0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00\ &quot;Kč&quot;_-;\-* #,##0.000\ &quot;Kč&quot;_-;_-* &quot;-&quot;??\ &quot;Kč&quot;_-;_-@_-"/>
    <numFmt numFmtId="191" formatCode="_-* #,##0.0\ &quot;Kč&quot;_-;\-* #,##0.0\ &quot;Kč&quot;_-;_-* &quot;-&quot;??\ &quot;Kč&quot;_-;_-@_-"/>
    <numFmt numFmtId="192" formatCode="_-* #,##0\ &quot;Kč&quot;_-;\-* #,##0\ &quot;Kč&quot;_-;_-* &quot;-&quot;??\ &quot;Kč&quot;_-;_-@_-"/>
    <numFmt numFmtId="193" formatCode="_-* #,##0.000\ _K_č_-;\-* #,##0.000\ _K_č_-;_-* &quot;-&quot;??\ _K_č_-;_-@_-"/>
    <numFmt numFmtId="194" formatCode="_-* #,##0.0000\ _K_č_-;\-* #,##0.0000\ _K_č_-;_-* &quot;-&quot;??\ _K_č_-;_-@_-"/>
    <numFmt numFmtId="195" formatCode="_-* #,##0.00000\ _K_č_-;\-* #,##0.00000\ _K_č_-;_-* &quot;-&quot;??\ _K_č_-;_-@_-"/>
    <numFmt numFmtId="196" formatCode="d/m/yy"/>
    <numFmt numFmtId="197" formatCode="#,##0.00\ &quot;Kč&quot;"/>
    <numFmt numFmtId="198" formatCode="d/m/\ h:mm"/>
    <numFmt numFmtId="199" formatCode="d/m/\ h:m"/>
    <numFmt numFmtId="200" formatCode="\+\ #,##0.00\ &quot;Kč&quot;"/>
    <numFmt numFmtId="201" formatCode="\+\ #,##0.00"/>
    <numFmt numFmtId="202" formatCode="#,##0&quot;đ.&quot;;\-#,##0&quot;đ.&quot;"/>
    <numFmt numFmtId="203" formatCode="#,##0&quot;đ.&quot;;[Red]\-#,##0&quot;đ.&quot;"/>
    <numFmt numFmtId="204" formatCode="#,##0.00&quot;đ.&quot;;\-#,##0.00&quot;đ.&quot;"/>
    <numFmt numFmtId="205" formatCode="#,##0.00&quot;đ.&quot;;[Red]\-#,##0.00&quot;đ.&quot;"/>
    <numFmt numFmtId="206" formatCode="_-* #,##0&quot;đ.&quot;_-;\-* #,##0&quot;đ.&quot;_-;_-* &quot;-&quot;&quot;đ.&quot;_-;_-@_-"/>
    <numFmt numFmtId="207" formatCode="_-* #,##0_đ_._-;\-* #,##0_đ_._-;_-* &quot;-&quot;_đ_._-;_-@_-"/>
    <numFmt numFmtId="208" formatCode="_-* #,##0.00&quot;đ.&quot;_-;\-* #,##0.00&quot;đ.&quot;_-;_-* &quot;-&quot;??&quot;đ.&quot;_-;_-@_-"/>
    <numFmt numFmtId="209" formatCode="_-* #,##0.00_đ_._-;\-* #,##0.00_đ_._-;_-* &quot;-&quot;??_đ_._-;_-@_-"/>
    <numFmt numFmtId="210" formatCode="#,##0\ &quot;Kčs&quot;;\-#,##0\ &quot;Kčs&quot;"/>
    <numFmt numFmtId="211" formatCode="#,##0\ &quot;Kčs&quot;;[Red]\-#,##0\ &quot;Kčs&quot;"/>
    <numFmt numFmtId="212" formatCode="#,##0.00\ &quot;Kčs&quot;;\-#,##0.00\ &quot;Kčs&quot;"/>
    <numFmt numFmtId="213" formatCode="#,##0.00\ &quot;Kčs&quot;;[Red]\-#,##0.00\ &quot;Kčs&quot;"/>
    <numFmt numFmtId="214" formatCode="_-* #,##0\ &quot;Kčs&quot;_-;\-* #,##0\ &quot;Kčs&quot;_-;_-* &quot;-&quot;\ &quot;Kčs&quot;_-;_-@_-"/>
    <numFmt numFmtId="215" formatCode="_-* #,##0\ _K_č_s_-;\-* #,##0\ _K_č_s_-;_-* &quot;-&quot;\ _K_č_s_-;_-@_-"/>
    <numFmt numFmtId="216" formatCode="_-* #,##0.00\ &quot;Kčs&quot;_-;\-* #,##0.00\ &quot;Kčs&quot;_-;_-* &quot;-&quot;??\ &quot;Kčs&quot;_-;_-@_-"/>
    <numFmt numFmtId="217" formatCode="_-* #,##0.00\ _K_č_s_-;\-* #,##0.00\ _K_č_s_-;_-* &quot;-&quot;??\ _K_č_s_-;_-@_-"/>
    <numFmt numFmtId="218" formatCode="#,##0.000"/>
    <numFmt numFmtId="219" formatCode="0.000"/>
    <numFmt numFmtId="220" formatCode="000\ 00"/>
  </numFmts>
  <fonts count="35">
    <font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0"/>
      <color indexed="10"/>
      <name val="Arial CE"/>
      <family val="0"/>
    </font>
    <font>
      <sz val="14"/>
      <name val="Arial CE"/>
      <family val="0"/>
    </font>
    <font>
      <sz val="14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7" fillId="6" borderId="12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/>
    </xf>
    <xf numFmtId="170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0" fontId="4" fillId="0" borderId="16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" fontId="0" fillId="19" borderId="14" xfId="0" applyNumberFormat="1" applyFill="1" applyBorder="1" applyAlignment="1">
      <alignment horizontal="center"/>
    </xf>
    <xf numFmtId="170" fontId="4" fillId="19" borderId="16" xfId="0" applyNumberFormat="1" applyFont="1" applyFill="1" applyBorder="1" applyAlignment="1">
      <alignment/>
    </xf>
    <xf numFmtId="1" fontId="0" fillId="19" borderId="14" xfId="0" applyNumberFormat="1" applyFont="1" applyFill="1" applyBorder="1" applyAlignment="1">
      <alignment horizontal="center" vertical="center"/>
    </xf>
    <xf numFmtId="0" fontId="0" fillId="19" borderId="15" xfId="0" applyFill="1" applyBorder="1" applyAlignment="1">
      <alignment vertical="center"/>
    </xf>
    <xf numFmtId="0" fontId="5" fillId="0" borderId="0" xfId="0" applyFont="1" applyFill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19" borderId="15" xfId="0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7" fillId="24" borderId="13" xfId="0" applyNumberFormat="1" applyFont="1" applyFill="1" applyBorder="1" applyAlignment="1">
      <alignment vertical="center"/>
    </xf>
    <xf numFmtId="3" fontId="7" fillId="24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24" borderId="21" xfId="0" applyNumberFormat="1" applyFont="1" applyFill="1" applyBorder="1" applyAlignment="1">
      <alignment vertical="center"/>
    </xf>
    <xf numFmtId="3" fontId="7" fillId="24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24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24" borderId="2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24" borderId="26" xfId="0" applyNumberFormat="1" applyFont="1" applyFill="1" applyBorder="1" applyAlignment="1">
      <alignment vertical="center"/>
    </xf>
    <xf numFmtId="3" fontId="7" fillId="24" borderId="11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19" borderId="16" xfId="0" applyNumberFormat="1" applyFont="1" applyFill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 wrapText="1"/>
    </xf>
    <xf numFmtId="1" fontId="0" fillId="19" borderId="15" xfId="0" applyNumberFormat="1" applyFill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" fontId="0" fillId="19" borderId="1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" fontId="0" fillId="0" borderId="3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" fontId="0" fillId="19" borderId="32" xfId="0" applyNumberFormat="1" applyFont="1" applyFill="1" applyBorder="1" applyAlignment="1">
      <alignment horizontal="center" vertical="center"/>
    </xf>
    <xf numFmtId="1" fontId="0" fillId="19" borderId="0" xfId="0" applyNumberFormat="1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3" fontId="4" fillId="19" borderId="33" xfId="0" applyNumberFormat="1" applyFont="1" applyFill="1" applyBorder="1" applyAlignment="1">
      <alignment vertical="center"/>
    </xf>
    <xf numFmtId="3" fontId="4" fillId="19" borderId="34" xfId="0" applyNumberFormat="1" applyFont="1" applyFill="1" applyBorder="1" applyAlignment="1">
      <alignment vertical="center"/>
    </xf>
    <xf numFmtId="1" fontId="0" fillId="19" borderId="32" xfId="0" applyNumberFormat="1" applyFill="1" applyBorder="1" applyAlignment="1">
      <alignment horizontal="center" vertical="center"/>
    </xf>
    <xf numFmtId="1" fontId="0" fillId="19" borderId="0" xfId="0" applyNumberForma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170" fontId="4" fillId="0" borderId="33" xfId="0" applyNumberFormat="1" applyFont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3" fontId="16" fillId="0" borderId="35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1" fontId="0" fillId="19" borderId="14" xfId="0" applyNumberFormat="1" applyFill="1" applyBorder="1" applyAlignment="1">
      <alignment horizontal="center" vertical="center"/>
    </xf>
    <xf numFmtId="1" fontId="0" fillId="19" borderId="15" xfId="0" applyNumberFormat="1" applyFill="1" applyBorder="1" applyAlignment="1">
      <alignment horizontal="center" vertical="center"/>
    </xf>
    <xf numFmtId="1" fontId="0" fillId="25" borderId="14" xfId="0" applyNumberFormat="1" applyFill="1" applyBorder="1" applyAlignment="1">
      <alignment horizontal="center" vertical="center"/>
    </xf>
    <xf numFmtId="1" fontId="0" fillId="25" borderId="15" xfId="0" applyNumberFormat="1" applyFill="1" applyBorder="1" applyAlignment="1">
      <alignment horizontal="center" vertical="center"/>
    </xf>
    <xf numFmtId="3" fontId="4" fillId="25" borderId="16" xfId="0" applyNumberFormat="1" applyFont="1" applyFill="1" applyBorder="1" applyAlignment="1">
      <alignment vertical="center"/>
    </xf>
    <xf numFmtId="0" fontId="4" fillId="25" borderId="15" xfId="0" applyFont="1" applyFill="1" applyBorder="1" applyAlignment="1">
      <alignment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0" fillId="25" borderId="47" xfId="0" applyNumberFormat="1" applyFill="1" applyBorder="1" applyAlignment="1">
      <alignment horizontal="center" vertical="center"/>
    </xf>
    <xf numFmtId="0" fontId="0" fillId="25" borderId="46" xfId="0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3" xfId="0" applyFont="1" applyBorder="1" applyAlignment="1">
      <alignment vertical="center"/>
    </xf>
    <xf numFmtId="0" fontId="34" fillId="25" borderId="22" xfId="0" applyFont="1" applyFill="1" applyBorder="1" applyAlignment="1">
      <alignment vertical="center"/>
    </xf>
    <xf numFmtId="0" fontId="34" fillId="25" borderId="11" xfId="0" applyFont="1" applyFill="1" applyBorder="1" applyAlignment="1">
      <alignment vertical="center"/>
    </xf>
    <xf numFmtId="0" fontId="34" fillId="25" borderId="24" xfId="0" applyFont="1" applyFill="1" applyBorder="1" applyAlignment="1">
      <alignment vertical="center"/>
    </xf>
    <xf numFmtId="0" fontId="34" fillId="25" borderId="25" xfId="0" applyFont="1" applyFill="1" applyBorder="1" applyAlignment="1">
      <alignment vertical="center"/>
    </xf>
    <xf numFmtId="0" fontId="34" fillId="25" borderId="26" xfId="0" applyFont="1" applyFill="1" applyBorder="1" applyAlignment="1">
      <alignment vertical="center"/>
    </xf>
    <xf numFmtId="0" fontId="34" fillId="0" borderId="24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4" fillId="0" borderId="25" xfId="0" applyFont="1" applyBorder="1" applyAlignment="1">
      <alignment vertical="center"/>
    </xf>
    <xf numFmtId="3" fontId="7" fillId="0" borderId="48" xfId="0" applyNumberFormat="1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48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63">
    <cellStyle name="Normal" xfId="0"/>
    <cellStyle name="_PERSONAL" xfId="15"/>
    <cellStyle name="_PERSONAL_1" xfId="16"/>
    <cellStyle name="_PERSONAL_1_laroux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 [0]_laroux" xfId="37"/>
    <cellStyle name="Comma_laroux" xfId="38"/>
    <cellStyle name="Currency [0]_laroux" xfId="39"/>
    <cellStyle name="Currency_laroux" xfId="40"/>
    <cellStyle name="Comma" xfId="41"/>
    <cellStyle name="Comma [0]" xfId="42"/>
    <cellStyle name="Dziesiętny [0]_laroux" xfId="43"/>
    <cellStyle name="Dziesiętny_laroux" xfId="44"/>
    <cellStyle name="Hyperlink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al_laroux" xfId="56"/>
    <cellStyle name="Normalny_laroux" xfId="57"/>
    <cellStyle name="Poznámka" xfId="58"/>
    <cellStyle name="Percent" xfId="59"/>
    <cellStyle name="Propojená buňka" xfId="60"/>
    <cellStyle name="Followed Hyperlink" xfId="61"/>
    <cellStyle name="Správně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Walutowy [0]_laroux" xfId="69"/>
    <cellStyle name="Walutowy_laroux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Layout" workbookViewId="0" topLeftCell="A1">
      <selection activeCell="A96" sqref="A96"/>
    </sheetView>
  </sheetViews>
  <sheetFormatPr defaultColWidth="9.00390625" defaultRowHeight="12.75"/>
  <cols>
    <col min="1" max="1" width="45.75390625" style="0" customWidth="1"/>
    <col min="2" max="2" width="22.875" style="0" customWidth="1"/>
    <col min="3" max="3" width="24.375" style="0" customWidth="1"/>
    <col min="4" max="4" width="5.75390625" style="102" hidden="1" customWidth="1"/>
    <col min="5" max="5" width="10.75390625" style="99" hidden="1" customWidth="1"/>
  </cols>
  <sheetData>
    <row r="1" spans="1:5" s="1" customFormat="1" ht="46.5" customHeight="1" thickBot="1">
      <c r="A1" s="156" t="s">
        <v>101</v>
      </c>
      <c r="B1" s="156"/>
      <c r="C1" s="156"/>
      <c r="D1" s="101"/>
      <c r="E1" s="92"/>
    </row>
    <row r="2" spans="1:5" s="3" customFormat="1" ht="15" customHeight="1">
      <c r="A2" s="2"/>
      <c r="B2" s="36" t="s">
        <v>117</v>
      </c>
      <c r="C2" s="13" t="s">
        <v>115</v>
      </c>
      <c r="D2" s="102" t="s">
        <v>68</v>
      </c>
      <c r="E2" s="93" t="s">
        <v>69</v>
      </c>
    </row>
    <row r="3" spans="1:5" s="5" customFormat="1" ht="15" customHeight="1" thickBot="1">
      <c r="A3" s="4"/>
      <c r="B3" s="37" t="s">
        <v>32</v>
      </c>
      <c r="C3" s="14" t="s">
        <v>116</v>
      </c>
      <c r="D3" s="103"/>
      <c r="E3" s="94"/>
    </row>
    <row r="4" spans="1:5" s="9" customFormat="1" ht="27" customHeight="1" thickBot="1">
      <c r="A4" s="16" t="s">
        <v>33</v>
      </c>
      <c r="B4" s="38">
        <f>SUM(B5)</f>
        <v>2113</v>
      </c>
      <c r="C4" s="38">
        <f>SUM(C5:C6)</f>
        <v>176.08333333333334</v>
      </c>
      <c r="D4" s="104"/>
      <c r="E4" s="95"/>
    </row>
    <row r="5" spans="1:5" s="9" customFormat="1" ht="21.75" customHeight="1" thickBot="1">
      <c r="A5" s="131" t="s">
        <v>30</v>
      </c>
      <c r="B5" s="40">
        <v>2113</v>
      </c>
      <c r="C5" s="39">
        <f>B5/12</f>
        <v>176.08333333333334</v>
      </c>
      <c r="D5" s="104">
        <v>36</v>
      </c>
      <c r="E5" s="100">
        <f>B5</f>
        <v>2113</v>
      </c>
    </row>
    <row r="6" spans="1:5" s="9" customFormat="1" ht="24" customHeight="1" hidden="1" thickBot="1">
      <c r="A6" s="35" t="s">
        <v>67</v>
      </c>
      <c r="B6" s="41" t="e">
        <f>SUM(#REF!)</f>
        <v>#REF!</v>
      </c>
      <c r="C6" s="41"/>
      <c r="D6" s="104"/>
      <c r="E6" s="95"/>
    </row>
    <row r="7" spans="1:5" s="9" customFormat="1" ht="27" customHeight="1" thickBot="1">
      <c r="A7" s="16" t="s">
        <v>43</v>
      </c>
      <c r="B7" s="38">
        <f>SUM(B8:B14)</f>
        <v>133988</v>
      </c>
      <c r="C7" s="38">
        <f>SUM(C8:C14)</f>
        <v>13553.166666666668</v>
      </c>
      <c r="D7" s="104"/>
      <c r="E7" s="95"/>
    </row>
    <row r="8" spans="1:5" s="7" customFormat="1" ht="21.75" customHeight="1">
      <c r="A8" s="132" t="s">
        <v>50</v>
      </c>
      <c r="B8" s="43">
        <v>100</v>
      </c>
      <c r="C8" s="42">
        <f aca="true" t="shared" si="0" ref="C8:C14">B8/12</f>
        <v>8.333333333333334</v>
      </c>
      <c r="D8" s="102">
        <v>10</v>
      </c>
      <c r="E8" s="106">
        <f>B8</f>
        <v>100</v>
      </c>
    </row>
    <row r="9" spans="1:5" s="7" customFormat="1" ht="21.75" customHeight="1">
      <c r="A9" s="133" t="s">
        <v>18</v>
      </c>
      <c r="B9" s="43">
        <v>9550</v>
      </c>
      <c r="C9" s="42">
        <f>B9/3</f>
        <v>3183.3333333333335</v>
      </c>
      <c r="D9" s="102">
        <v>22</v>
      </c>
      <c r="E9" s="106">
        <f>B9</f>
        <v>9550</v>
      </c>
    </row>
    <row r="10" spans="1:5" s="7" customFormat="1" ht="21.75" customHeight="1">
      <c r="A10" s="133" t="s">
        <v>4</v>
      </c>
      <c r="B10" s="43">
        <v>12860</v>
      </c>
      <c r="C10" s="42">
        <f t="shared" si="0"/>
        <v>1071.6666666666667</v>
      </c>
      <c r="D10" s="102"/>
      <c r="E10" s="96"/>
    </row>
    <row r="11" spans="1:5" s="7" customFormat="1" ht="21.75" customHeight="1">
      <c r="A11" s="133" t="s">
        <v>71</v>
      </c>
      <c r="B11" s="43">
        <v>1000</v>
      </c>
      <c r="C11" s="42">
        <f t="shared" si="0"/>
        <v>83.33333333333333</v>
      </c>
      <c r="D11" s="102"/>
      <c r="E11" s="96"/>
    </row>
    <row r="12" spans="1:5" s="7" customFormat="1" ht="21.75" customHeight="1">
      <c r="A12" s="133" t="s">
        <v>10</v>
      </c>
      <c r="B12" s="43">
        <v>45</v>
      </c>
      <c r="C12" s="42">
        <f t="shared" si="0"/>
        <v>3.75</v>
      </c>
      <c r="D12" s="102"/>
      <c r="E12" s="96"/>
    </row>
    <row r="13" spans="1:5" s="7" customFormat="1" ht="21.75" customHeight="1">
      <c r="A13" s="133" t="s">
        <v>52</v>
      </c>
      <c r="B13" s="43">
        <v>110133</v>
      </c>
      <c r="C13" s="42">
        <f t="shared" si="0"/>
        <v>9177.75</v>
      </c>
      <c r="D13" s="102"/>
      <c r="E13" s="96"/>
    </row>
    <row r="14" spans="1:5" s="10" customFormat="1" ht="21.75" customHeight="1" thickBot="1">
      <c r="A14" s="134" t="s">
        <v>51</v>
      </c>
      <c r="B14" s="43">
        <v>300</v>
      </c>
      <c r="C14" s="50">
        <f t="shared" si="0"/>
        <v>25</v>
      </c>
      <c r="D14" s="102">
        <v>37</v>
      </c>
      <c r="E14" s="106">
        <f>SUM(B10:B14)</f>
        <v>124338</v>
      </c>
    </row>
    <row r="15" spans="1:5" s="9" customFormat="1" ht="27" customHeight="1" thickBot="1">
      <c r="A15" s="16" t="s">
        <v>34</v>
      </c>
      <c r="B15" s="38">
        <f>SUM(B16:B20)</f>
        <v>51092</v>
      </c>
      <c r="C15" s="38">
        <f>SUM(C16:C20)</f>
        <v>4257.666666666667</v>
      </c>
      <c r="D15" s="104"/>
      <c r="E15" s="95"/>
    </row>
    <row r="16" spans="1:5" s="9" customFormat="1" ht="21.75" customHeight="1">
      <c r="A16" s="135" t="s">
        <v>14</v>
      </c>
      <c r="B16" s="40">
        <v>1607</v>
      </c>
      <c r="C16" s="39">
        <f>B16/12</f>
        <v>133.91666666666666</v>
      </c>
      <c r="D16" s="104"/>
      <c r="E16" s="95"/>
    </row>
    <row r="17" spans="1:5" s="9" customFormat="1" ht="21.75" customHeight="1">
      <c r="A17" s="136" t="s">
        <v>72</v>
      </c>
      <c r="B17" s="44">
        <v>49370</v>
      </c>
      <c r="C17" s="50">
        <f>B17/12</f>
        <v>4114.166666666667</v>
      </c>
      <c r="D17" s="104"/>
      <c r="E17" s="95"/>
    </row>
    <row r="18" spans="1:5" s="9" customFormat="1" ht="21.75" customHeight="1" hidden="1">
      <c r="A18" s="137" t="s">
        <v>73</v>
      </c>
      <c r="B18" s="46"/>
      <c r="C18" s="45">
        <f>B18/12</f>
        <v>0</v>
      </c>
      <c r="D18" s="104"/>
      <c r="E18" s="95"/>
    </row>
    <row r="19" spans="1:5" s="9" customFormat="1" ht="21.75" customHeight="1" hidden="1">
      <c r="A19" s="138" t="s">
        <v>21</v>
      </c>
      <c r="B19" s="48"/>
      <c r="C19" s="47">
        <f>B19/12</f>
        <v>0</v>
      </c>
      <c r="D19" s="104"/>
      <c r="E19" s="95"/>
    </row>
    <row r="20" spans="1:5" s="9" customFormat="1" ht="21.75" customHeight="1" thickBot="1">
      <c r="A20" s="139" t="s">
        <v>19</v>
      </c>
      <c r="B20" s="59">
        <v>115</v>
      </c>
      <c r="C20" s="49">
        <f>B20/12</f>
        <v>9.583333333333334</v>
      </c>
      <c r="D20" s="104">
        <v>22</v>
      </c>
      <c r="E20" s="100">
        <f>SUM(B16:B20)</f>
        <v>51092</v>
      </c>
    </row>
    <row r="21" spans="1:5" s="9" customFormat="1" ht="27" customHeight="1" thickBot="1">
      <c r="A21" s="16" t="s">
        <v>35</v>
      </c>
      <c r="B21" s="38">
        <f>B22+B23+B24+B26+B27</f>
        <v>137525</v>
      </c>
      <c r="C21" s="38">
        <f>SUM(C22:C24)</f>
        <v>11125.416666666666</v>
      </c>
      <c r="D21" s="104"/>
      <c r="E21" s="95"/>
    </row>
    <row r="22" spans="1:5" s="31" customFormat="1" ht="21.75" customHeight="1">
      <c r="A22" s="132" t="s">
        <v>53</v>
      </c>
      <c r="B22" s="40">
        <v>33987</v>
      </c>
      <c r="C22" s="42">
        <f aca="true" t="shared" si="1" ref="C22:C27">B22/12</f>
        <v>2832.25</v>
      </c>
      <c r="D22" s="103"/>
      <c r="E22" s="97"/>
    </row>
    <row r="23" spans="1:5" s="31" customFormat="1" ht="21.75" customHeight="1">
      <c r="A23" s="140" t="s">
        <v>54</v>
      </c>
      <c r="B23" s="46">
        <v>99168</v>
      </c>
      <c r="C23" s="45">
        <f t="shared" si="1"/>
        <v>8264</v>
      </c>
      <c r="D23" s="103"/>
      <c r="E23" s="97"/>
    </row>
    <row r="24" spans="1:5" s="31" customFormat="1" ht="21.75" customHeight="1">
      <c r="A24" s="140" t="s">
        <v>20</v>
      </c>
      <c r="B24" s="46">
        <v>350</v>
      </c>
      <c r="C24" s="45">
        <f t="shared" si="1"/>
        <v>29.166666666666668</v>
      </c>
      <c r="D24" s="103"/>
      <c r="E24" s="97"/>
    </row>
    <row r="25" spans="1:5" s="31" customFormat="1" ht="21.75" customHeight="1" hidden="1" thickBot="1">
      <c r="A25" s="141" t="s">
        <v>55</v>
      </c>
      <c r="B25" s="48" t="e">
        <f>SUM(#REF!)</f>
        <v>#REF!</v>
      </c>
      <c r="C25" s="47" t="e">
        <f t="shared" si="1"/>
        <v>#REF!</v>
      </c>
      <c r="D25" s="103">
        <v>31</v>
      </c>
      <c r="E25" s="107" t="e">
        <f>SUM(B22:B25)</f>
        <v>#REF!</v>
      </c>
    </row>
    <row r="26" spans="1:5" s="31" customFormat="1" ht="21.75" customHeight="1">
      <c r="A26" s="142" t="s">
        <v>58</v>
      </c>
      <c r="B26" s="46">
        <v>3520</v>
      </c>
      <c r="C26" s="45">
        <f t="shared" si="1"/>
        <v>293.3333333333333</v>
      </c>
      <c r="D26" s="103"/>
      <c r="E26" s="107"/>
    </row>
    <row r="27" spans="1:5" s="31" customFormat="1" ht="21.75" customHeight="1" thickBot="1">
      <c r="A27" s="142" t="s">
        <v>24</v>
      </c>
      <c r="B27" s="46">
        <v>500</v>
      </c>
      <c r="C27" s="45">
        <f t="shared" si="1"/>
        <v>41.666666666666664</v>
      </c>
      <c r="D27" s="103"/>
      <c r="E27" s="107"/>
    </row>
    <row r="28" spans="1:5" s="9" customFormat="1" ht="27" customHeight="1" thickBot="1">
      <c r="A28" s="16" t="s">
        <v>36</v>
      </c>
      <c r="B28" s="38">
        <f>SUM(B29:B43)</f>
        <v>36921</v>
      </c>
      <c r="C28" s="38">
        <f>SUM(C30:C43)</f>
        <v>2993.4166666666674</v>
      </c>
      <c r="D28" s="104"/>
      <c r="E28" s="95"/>
    </row>
    <row r="29" spans="1:5" s="9" customFormat="1" ht="21.75" customHeight="1">
      <c r="A29" s="143" t="s">
        <v>107</v>
      </c>
      <c r="B29" s="44">
        <v>1000</v>
      </c>
      <c r="C29" s="45">
        <f aca="true" t="shared" si="2" ref="C29:C43">B29/12</f>
        <v>83.33333333333333</v>
      </c>
      <c r="D29" s="104"/>
      <c r="E29" s="95"/>
    </row>
    <row r="30" spans="1:5" ht="21.75" customHeight="1">
      <c r="A30" s="144" t="s">
        <v>7</v>
      </c>
      <c r="B30" s="46">
        <v>100</v>
      </c>
      <c r="C30" s="45">
        <f t="shared" si="2"/>
        <v>8.333333333333334</v>
      </c>
      <c r="E30" s="96"/>
    </row>
    <row r="31" spans="1:5" ht="21.75" customHeight="1">
      <c r="A31" s="144" t="s">
        <v>6</v>
      </c>
      <c r="B31" s="46">
        <v>457</v>
      </c>
      <c r="C31" s="45">
        <f t="shared" si="2"/>
        <v>38.083333333333336</v>
      </c>
      <c r="E31" s="96"/>
    </row>
    <row r="32" spans="1:5" ht="21.75" customHeight="1">
      <c r="A32" s="144" t="s">
        <v>70</v>
      </c>
      <c r="B32" s="46">
        <v>5330</v>
      </c>
      <c r="C32" s="45">
        <f t="shared" si="2"/>
        <v>444.1666666666667</v>
      </c>
      <c r="E32" s="96"/>
    </row>
    <row r="33" spans="1:5" ht="21.75" customHeight="1">
      <c r="A33" s="144" t="s">
        <v>74</v>
      </c>
      <c r="B33" s="46">
        <v>400</v>
      </c>
      <c r="C33" s="45">
        <f t="shared" si="2"/>
        <v>33.333333333333336</v>
      </c>
      <c r="E33" s="96"/>
    </row>
    <row r="34" spans="1:5" ht="21.75" customHeight="1">
      <c r="A34" s="144" t="s">
        <v>8</v>
      </c>
      <c r="B34" s="46">
        <v>2738</v>
      </c>
      <c r="C34" s="45">
        <f t="shared" si="2"/>
        <v>228.16666666666666</v>
      </c>
      <c r="E34" s="96"/>
    </row>
    <row r="35" spans="1:5" ht="21.75" customHeight="1">
      <c r="A35" s="144" t="s">
        <v>60</v>
      </c>
      <c r="B35" s="46">
        <v>3000</v>
      </c>
      <c r="C35" s="45">
        <f t="shared" si="2"/>
        <v>250</v>
      </c>
      <c r="E35" s="96"/>
    </row>
    <row r="36" spans="1:5" ht="21.75" customHeight="1">
      <c r="A36" s="144" t="s">
        <v>59</v>
      </c>
      <c r="B36" s="46">
        <v>520</v>
      </c>
      <c r="C36" s="45">
        <f t="shared" si="2"/>
        <v>43.333333333333336</v>
      </c>
      <c r="D36" s="102">
        <v>35</v>
      </c>
      <c r="E36" s="106">
        <f>SUM(B30:B36)</f>
        <v>12545</v>
      </c>
    </row>
    <row r="37" spans="1:5" ht="21.75" customHeight="1">
      <c r="A37" s="144" t="s">
        <v>78</v>
      </c>
      <c r="B37" s="46">
        <v>8930</v>
      </c>
      <c r="C37" s="45">
        <f t="shared" si="2"/>
        <v>744.1666666666666</v>
      </c>
      <c r="D37" s="102">
        <v>42</v>
      </c>
      <c r="E37" s="106">
        <f>B37</f>
        <v>8930</v>
      </c>
    </row>
    <row r="38" spans="1:5" ht="21.75" customHeight="1">
      <c r="A38" s="144" t="s">
        <v>5</v>
      </c>
      <c r="B38" s="46">
        <v>50</v>
      </c>
      <c r="C38" s="45">
        <f t="shared" si="2"/>
        <v>4.166666666666667</v>
      </c>
      <c r="E38" s="96"/>
    </row>
    <row r="39" spans="1:5" ht="21.75" customHeight="1">
      <c r="A39" s="144" t="s">
        <v>0</v>
      </c>
      <c r="B39" s="46">
        <v>50</v>
      </c>
      <c r="C39" s="45">
        <f t="shared" si="2"/>
        <v>4.166666666666667</v>
      </c>
      <c r="E39" s="96"/>
    </row>
    <row r="40" spans="1:5" ht="21.75" customHeight="1">
      <c r="A40" s="144" t="s">
        <v>15</v>
      </c>
      <c r="B40" s="46">
        <v>10600</v>
      </c>
      <c r="C40" s="47">
        <f t="shared" si="2"/>
        <v>883.3333333333334</v>
      </c>
      <c r="E40" s="96"/>
    </row>
    <row r="41" spans="1:5" ht="21.75" customHeight="1">
      <c r="A41" s="144" t="s">
        <v>9</v>
      </c>
      <c r="B41" s="46">
        <v>250</v>
      </c>
      <c r="C41" s="47">
        <f t="shared" si="2"/>
        <v>20.833333333333332</v>
      </c>
      <c r="E41" s="96"/>
    </row>
    <row r="42" spans="1:5" ht="21.75" customHeight="1">
      <c r="A42" s="144" t="s">
        <v>16</v>
      </c>
      <c r="B42" s="46">
        <v>676</v>
      </c>
      <c r="C42" s="47">
        <f t="shared" si="2"/>
        <v>56.333333333333336</v>
      </c>
      <c r="E42" s="96"/>
    </row>
    <row r="43" spans="1:5" ht="21.75" customHeight="1" thickBot="1">
      <c r="A43" s="150" t="s">
        <v>1</v>
      </c>
      <c r="B43" s="48">
        <v>2820</v>
      </c>
      <c r="C43" s="47">
        <f t="shared" si="2"/>
        <v>235</v>
      </c>
      <c r="D43" s="102">
        <v>43</v>
      </c>
      <c r="E43" s="106">
        <f>SUM(B38:B43)</f>
        <v>14446</v>
      </c>
    </row>
    <row r="44" spans="1:5" ht="39" customHeight="1">
      <c r="A44" s="152"/>
      <c r="B44" s="151"/>
      <c r="C44" s="151"/>
      <c r="E44" s="106"/>
    </row>
    <row r="45" spans="1:5" ht="23.25" customHeight="1">
      <c r="A45" s="158" t="s">
        <v>118</v>
      </c>
      <c r="B45" s="158"/>
      <c r="C45" s="158"/>
      <c r="E45" s="106"/>
    </row>
    <row r="46" spans="1:5" ht="3.75" customHeight="1" thickBot="1">
      <c r="A46" s="153"/>
      <c r="B46" s="153"/>
      <c r="C46" s="153"/>
      <c r="E46" s="106"/>
    </row>
    <row r="47" spans="1:5" s="9" customFormat="1" ht="24.75" customHeight="1" thickBot="1">
      <c r="A47" s="16" t="s">
        <v>37</v>
      </c>
      <c r="B47" s="38">
        <f>SUM(B48:B66)</f>
        <v>23160</v>
      </c>
      <c r="C47" s="38">
        <f>SUM(C48:C66)</f>
        <v>1929.9999999999998</v>
      </c>
      <c r="D47" s="104"/>
      <c r="E47" s="95"/>
    </row>
    <row r="48" spans="1:5" ht="20.25" customHeight="1">
      <c r="A48" s="134" t="s">
        <v>75</v>
      </c>
      <c r="B48" s="43">
        <v>100</v>
      </c>
      <c r="C48" s="42">
        <f aca="true" t="shared" si="3" ref="C48:C65">B48/12</f>
        <v>8.333333333333334</v>
      </c>
      <c r="E48" s="106"/>
    </row>
    <row r="49" spans="1:5" ht="20.25" customHeight="1">
      <c r="A49" s="134" t="s">
        <v>17</v>
      </c>
      <c r="B49" s="43">
        <v>50</v>
      </c>
      <c r="C49" s="42">
        <f t="shared" si="3"/>
        <v>4.166666666666667</v>
      </c>
      <c r="D49" s="102">
        <v>21</v>
      </c>
      <c r="E49" s="106">
        <f>SUM(B48:B49)</f>
        <v>150</v>
      </c>
    </row>
    <row r="50" spans="1:5" ht="20.25" customHeight="1">
      <c r="A50" s="134" t="s">
        <v>27</v>
      </c>
      <c r="B50" s="43">
        <v>3060</v>
      </c>
      <c r="C50" s="42">
        <f t="shared" si="3"/>
        <v>255</v>
      </c>
      <c r="E50" s="96"/>
    </row>
    <row r="51" spans="1:5" ht="20.25" customHeight="1">
      <c r="A51" s="134" t="s">
        <v>28</v>
      </c>
      <c r="B51" s="43">
        <v>300</v>
      </c>
      <c r="C51" s="42">
        <f t="shared" si="3"/>
        <v>25</v>
      </c>
      <c r="E51" s="96"/>
    </row>
    <row r="52" spans="1:5" ht="20.25" customHeight="1">
      <c r="A52" s="134" t="s">
        <v>22</v>
      </c>
      <c r="B52" s="43">
        <v>1290</v>
      </c>
      <c r="C52" s="42">
        <f t="shared" si="3"/>
        <v>107.5</v>
      </c>
      <c r="E52" s="96"/>
    </row>
    <row r="53" spans="1:5" ht="20.25" customHeight="1">
      <c r="A53" s="134" t="s">
        <v>79</v>
      </c>
      <c r="B53" s="43">
        <v>50</v>
      </c>
      <c r="C53" s="42">
        <f t="shared" si="3"/>
        <v>4.166666666666667</v>
      </c>
      <c r="E53" s="96"/>
    </row>
    <row r="54" spans="1:5" ht="20.25" customHeight="1">
      <c r="A54" s="134" t="s">
        <v>80</v>
      </c>
      <c r="B54" s="43">
        <v>400</v>
      </c>
      <c r="C54" s="42">
        <f t="shared" si="3"/>
        <v>33.333333333333336</v>
      </c>
      <c r="E54" s="96"/>
    </row>
    <row r="55" spans="1:5" ht="20.25" customHeight="1">
      <c r="A55" s="134" t="s">
        <v>81</v>
      </c>
      <c r="B55" s="43">
        <v>300</v>
      </c>
      <c r="C55" s="42">
        <f t="shared" si="3"/>
        <v>25</v>
      </c>
      <c r="E55" s="96"/>
    </row>
    <row r="56" spans="1:5" ht="20.25" customHeight="1">
      <c r="A56" s="134" t="s">
        <v>23</v>
      </c>
      <c r="B56" s="46">
        <v>700</v>
      </c>
      <c r="C56" s="45">
        <f t="shared" si="3"/>
        <v>58.333333333333336</v>
      </c>
      <c r="E56" s="96"/>
    </row>
    <row r="57" spans="1:5" ht="20.25" customHeight="1">
      <c r="A57" s="134" t="s">
        <v>82</v>
      </c>
      <c r="B57" s="44">
        <v>1100</v>
      </c>
      <c r="C57" s="50">
        <f t="shared" si="3"/>
        <v>91.66666666666667</v>
      </c>
      <c r="E57" s="96"/>
    </row>
    <row r="58" spans="1:5" ht="20.25" customHeight="1">
      <c r="A58" s="142" t="s">
        <v>83</v>
      </c>
      <c r="B58" s="46">
        <v>690</v>
      </c>
      <c r="C58" s="45">
        <f t="shared" si="3"/>
        <v>57.5</v>
      </c>
      <c r="E58" s="96"/>
    </row>
    <row r="59" spans="1:5" ht="20.25" customHeight="1">
      <c r="A59" s="145" t="s">
        <v>56</v>
      </c>
      <c r="B59" s="46">
        <v>1100</v>
      </c>
      <c r="C59" s="45">
        <f t="shared" si="3"/>
        <v>91.66666666666667</v>
      </c>
      <c r="E59" s="96"/>
    </row>
    <row r="60" spans="1:5" ht="20.25" customHeight="1">
      <c r="A60" s="142" t="s">
        <v>3</v>
      </c>
      <c r="B60" s="46">
        <v>200</v>
      </c>
      <c r="C60" s="45">
        <f t="shared" si="3"/>
        <v>16.666666666666668</v>
      </c>
      <c r="E60" s="106"/>
    </row>
    <row r="61" spans="1:5" ht="20.25" customHeight="1">
      <c r="A61" s="142" t="s">
        <v>57</v>
      </c>
      <c r="B61" s="46">
        <v>980</v>
      </c>
      <c r="C61" s="45">
        <f t="shared" si="3"/>
        <v>81.66666666666667</v>
      </c>
      <c r="E61" s="106"/>
    </row>
    <row r="62" spans="1:5" ht="20.25" customHeight="1">
      <c r="A62" s="142" t="s">
        <v>29</v>
      </c>
      <c r="B62" s="46">
        <v>1100</v>
      </c>
      <c r="C62" s="45">
        <f t="shared" si="3"/>
        <v>91.66666666666667</v>
      </c>
      <c r="E62" s="106"/>
    </row>
    <row r="63" spans="1:5" ht="20.25" customHeight="1">
      <c r="A63" s="142" t="s">
        <v>84</v>
      </c>
      <c r="B63" s="46">
        <v>8390</v>
      </c>
      <c r="C63" s="45">
        <f t="shared" si="3"/>
        <v>699.1666666666666</v>
      </c>
      <c r="E63" s="106"/>
    </row>
    <row r="64" spans="1:5" ht="20.25" customHeight="1">
      <c r="A64" s="142" t="s">
        <v>85</v>
      </c>
      <c r="B64" s="46">
        <v>950</v>
      </c>
      <c r="C64" s="45">
        <f t="shared" si="3"/>
        <v>79.16666666666667</v>
      </c>
      <c r="E64" s="96"/>
    </row>
    <row r="65" spans="1:5" ht="20.25" customHeight="1">
      <c r="A65" s="134" t="s">
        <v>108</v>
      </c>
      <c r="B65" s="43">
        <v>300</v>
      </c>
      <c r="C65" s="45">
        <f t="shared" si="3"/>
        <v>25</v>
      </c>
      <c r="E65" s="96"/>
    </row>
    <row r="66" spans="1:5" ht="20.25" customHeight="1" thickBot="1">
      <c r="A66" s="134" t="s">
        <v>109</v>
      </c>
      <c r="B66" s="43">
        <v>2100</v>
      </c>
      <c r="C66" s="42">
        <f>B66/12</f>
        <v>175</v>
      </c>
      <c r="E66" s="106"/>
    </row>
    <row r="67" spans="1:5" s="11" customFormat="1" ht="24.75" customHeight="1" thickBot="1">
      <c r="A67" s="17" t="s">
        <v>44</v>
      </c>
      <c r="B67" s="38">
        <f>SUM(B68:B71)</f>
        <v>2114</v>
      </c>
      <c r="C67" s="38">
        <f>SUM(C68:C71)</f>
        <v>176.16666666666669</v>
      </c>
      <c r="D67" s="104"/>
      <c r="E67" s="95"/>
    </row>
    <row r="68" spans="1:5" s="11" customFormat="1" ht="21" customHeight="1">
      <c r="A68" s="131" t="s">
        <v>11</v>
      </c>
      <c r="B68" s="40">
        <v>144</v>
      </c>
      <c r="C68" s="42">
        <f>B68/12</f>
        <v>12</v>
      </c>
      <c r="D68" s="104">
        <v>52</v>
      </c>
      <c r="E68" s="100">
        <f>B68</f>
        <v>144</v>
      </c>
    </row>
    <row r="69" spans="1:5" s="11" customFormat="1" ht="21.75" customHeight="1" hidden="1">
      <c r="A69" s="146" t="s">
        <v>25</v>
      </c>
      <c r="B69" s="44"/>
      <c r="C69" s="50">
        <f>B69/12</f>
        <v>0</v>
      </c>
      <c r="D69" s="104"/>
      <c r="E69" s="95"/>
    </row>
    <row r="70" spans="1:5" s="11" customFormat="1" ht="21" customHeight="1">
      <c r="A70" s="147" t="s">
        <v>12</v>
      </c>
      <c r="B70" s="48">
        <v>1870</v>
      </c>
      <c r="C70" s="47">
        <f>B70/12</f>
        <v>155.83333333333334</v>
      </c>
      <c r="D70" s="104"/>
      <c r="E70" s="100"/>
    </row>
    <row r="71" spans="1:5" s="11" customFormat="1" ht="21" customHeight="1" thickBot="1">
      <c r="A71" s="148" t="s">
        <v>13</v>
      </c>
      <c r="B71" s="59">
        <v>100</v>
      </c>
      <c r="C71" s="49">
        <f>B71/12</f>
        <v>8.333333333333334</v>
      </c>
      <c r="D71" s="104">
        <v>55</v>
      </c>
      <c r="E71" s="100">
        <f>B71</f>
        <v>100</v>
      </c>
    </row>
    <row r="72" spans="1:5" s="9" customFormat="1" ht="24.75" customHeight="1" thickBot="1">
      <c r="A72" s="16" t="s">
        <v>38</v>
      </c>
      <c r="B72" s="38">
        <f>SUM(B73:B74)</f>
        <v>25097</v>
      </c>
      <c r="C72" s="38">
        <f>SUM(C73:C74)</f>
        <v>2091.4166666666665</v>
      </c>
      <c r="D72" s="104"/>
      <c r="E72" s="95"/>
    </row>
    <row r="73" spans="1:5" s="9" customFormat="1" ht="21" customHeight="1">
      <c r="A73" s="149" t="s">
        <v>61</v>
      </c>
      <c r="B73" s="46">
        <v>24887</v>
      </c>
      <c r="C73" s="45">
        <f>B73/12</f>
        <v>2073.9166666666665</v>
      </c>
      <c r="D73" s="104"/>
      <c r="E73" s="95"/>
    </row>
    <row r="74" spans="1:5" s="9" customFormat="1" ht="21" customHeight="1" thickBot="1">
      <c r="A74" s="146" t="s">
        <v>62</v>
      </c>
      <c r="B74" s="44">
        <v>210</v>
      </c>
      <c r="C74" s="50">
        <f>B74/12</f>
        <v>17.5</v>
      </c>
      <c r="D74" s="104">
        <v>36</v>
      </c>
      <c r="E74" s="100">
        <f>SUM(B73:B74)</f>
        <v>25097</v>
      </c>
    </row>
    <row r="75" spans="1:5" s="9" customFormat="1" ht="24.75" customHeight="1" thickBot="1">
      <c r="A75" s="16" t="s">
        <v>39</v>
      </c>
      <c r="B75" s="38">
        <f>SUM(B76:B86)</f>
        <v>242941</v>
      </c>
      <c r="C75" s="38">
        <f>SUM(C76:C86)</f>
        <v>20245.083333333336</v>
      </c>
      <c r="D75" s="104"/>
      <c r="E75" s="95"/>
    </row>
    <row r="76" spans="1:5" s="9" customFormat="1" ht="21" customHeight="1">
      <c r="A76" s="131" t="s">
        <v>92</v>
      </c>
      <c r="B76" s="40">
        <v>12842</v>
      </c>
      <c r="C76" s="39">
        <f aca="true" t="shared" si="4" ref="C76:C86">B76/12</f>
        <v>1070.1666666666667</v>
      </c>
      <c r="D76" s="104"/>
      <c r="E76" s="95"/>
    </row>
    <row r="77" spans="1:5" s="9" customFormat="1" ht="21" customHeight="1">
      <c r="A77" s="149" t="s">
        <v>86</v>
      </c>
      <c r="B77" s="46">
        <v>735</v>
      </c>
      <c r="C77" s="45">
        <f t="shared" si="4"/>
        <v>61.25</v>
      </c>
      <c r="D77" s="104"/>
      <c r="E77" s="95"/>
    </row>
    <row r="78" spans="1:5" s="9" customFormat="1" ht="21" customHeight="1">
      <c r="A78" s="149" t="s">
        <v>87</v>
      </c>
      <c r="B78" s="46">
        <v>3138</v>
      </c>
      <c r="C78" s="45">
        <f t="shared" si="4"/>
        <v>261.5</v>
      </c>
      <c r="D78" s="104"/>
      <c r="E78" s="95"/>
    </row>
    <row r="79" spans="1:5" s="9" customFormat="1" ht="21" customHeight="1">
      <c r="A79" s="147" t="s">
        <v>93</v>
      </c>
      <c r="B79" s="46">
        <v>204635</v>
      </c>
      <c r="C79" s="45">
        <f t="shared" si="4"/>
        <v>17052.916666666668</v>
      </c>
      <c r="D79" s="104"/>
      <c r="E79" s="95"/>
    </row>
    <row r="80" spans="1:5" s="9" customFormat="1" ht="21" customHeight="1">
      <c r="A80" s="147" t="s">
        <v>88</v>
      </c>
      <c r="B80" s="48">
        <v>3570</v>
      </c>
      <c r="C80" s="45">
        <f t="shared" si="4"/>
        <v>297.5</v>
      </c>
      <c r="D80" s="104"/>
      <c r="E80" s="95"/>
    </row>
    <row r="81" spans="1:5" s="9" customFormat="1" ht="21" customHeight="1">
      <c r="A81" s="147" t="s">
        <v>89</v>
      </c>
      <c r="B81" s="48">
        <v>120</v>
      </c>
      <c r="C81" s="47">
        <f t="shared" si="4"/>
        <v>10</v>
      </c>
      <c r="D81" s="104"/>
      <c r="E81" s="95"/>
    </row>
    <row r="82" spans="1:5" s="9" customFormat="1" ht="21" customHeight="1">
      <c r="A82" s="147" t="s">
        <v>90</v>
      </c>
      <c r="B82" s="48">
        <v>13405</v>
      </c>
      <c r="C82" s="47">
        <f t="shared" si="4"/>
        <v>1117.0833333333333</v>
      </c>
      <c r="D82" s="104"/>
      <c r="E82" s="95"/>
    </row>
    <row r="83" spans="1:5" s="9" customFormat="1" ht="21.75" customHeight="1" hidden="1">
      <c r="A83" s="147" t="s">
        <v>91</v>
      </c>
      <c r="B83" s="48"/>
      <c r="C83" s="47">
        <f t="shared" si="4"/>
        <v>0</v>
      </c>
      <c r="D83" s="104"/>
      <c r="E83" s="95"/>
    </row>
    <row r="84" spans="1:5" s="9" customFormat="1" ht="21" customHeight="1">
      <c r="A84" s="147" t="s">
        <v>91</v>
      </c>
      <c r="B84" s="48">
        <v>2470</v>
      </c>
      <c r="C84" s="47">
        <f t="shared" si="4"/>
        <v>205.83333333333334</v>
      </c>
      <c r="D84" s="104"/>
      <c r="E84" s="95"/>
    </row>
    <row r="85" spans="1:5" s="9" customFormat="1" ht="21" customHeight="1">
      <c r="A85" s="147" t="s">
        <v>26</v>
      </c>
      <c r="B85" s="48">
        <v>11</v>
      </c>
      <c r="C85" s="47">
        <f t="shared" si="4"/>
        <v>0.9166666666666666</v>
      </c>
      <c r="D85" s="104"/>
      <c r="E85" s="95"/>
    </row>
    <row r="86" spans="1:5" s="9" customFormat="1" ht="21" customHeight="1" thickBot="1">
      <c r="A86" s="148" t="s">
        <v>31</v>
      </c>
      <c r="B86" s="48">
        <v>2015</v>
      </c>
      <c r="C86" s="47">
        <f t="shared" si="4"/>
        <v>167.91666666666666</v>
      </c>
      <c r="D86" s="104"/>
      <c r="E86" s="95"/>
    </row>
    <row r="87" spans="1:5" s="9" customFormat="1" ht="24.75" customHeight="1" thickBot="1">
      <c r="A87" s="16" t="s">
        <v>40</v>
      </c>
      <c r="B87" s="38">
        <f>SUM(B88:B90)</f>
        <v>23491</v>
      </c>
      <c r="C87" s="38">
        <f>SUM(C88:C90)</f>
        <v>1957.5833333333335</v>
      </c>
      <c r="D87" s="104"/>
      <c r="E87" s="95"/>
    </row>
    <row r="88" spans="1:5" ht="21" customHeight="1">
      <c r="A88" s="134" t="s">
        <v>63</v>
      </c>
      <c r="B88" s="43">
        <v>8000</v>
      </c>
      <c r="C88" s="42">
        <f>B88/12</f>
        <v>666.6666666666666</v>
      </c>
      <c r="E88" s="96"/>
    </row>
    <row r="89" spans="1:5" ht="21" customHeight="1">
      <c r="A89" s="134" t="s">
        <v>65</v>
      </c>
      <c r="B89" s="43">
        <v>60</v>
      </c>
      <c r="C89" s="42">
        <f>B89/12</f>
        <v>5</v>
      </c>
      <c r="D89" s="102">
        <v>63</v>
      </c>
      <c r="E89" s="106">
        <f>SUM(B88:B89)</f>
        <v>8060</v>
      </c>
    </row>
    <row r="90" spans="1:5" ht="21" customHeight="1" thickBot="1">
      <c r="A90" s="142" t="s">
        <v>64</v>
      </c>
      <c r="B90" s="46">
        <v>15431</v>
      </c>
      <c r="C90" s="47">
        <f>B90/12</f>
        <v>1285.9166666666667</v>
      </c>
      <c r="D90" s="102">
        <v>64</v>
      </c>
      <c r="E90" s="106">
        <f>B90</f>
        <v>15431</v>
      </c>
    </row>
    <row r="91" spans="1:5" s="12" customFormat="1" ht="26.25" customHeight="1" thickBot="1" thickTop="1">
      <c r="A91" s="8" t="s">
        <v>41</v>
      </c>
      <c r="B91" s="15">
        <f>B87+B75+B72+B67+B47+B28+B21+B15+B7+B4</f>
        <v>678442</v>
      </c>
      <c r="C91" s="15">
        <f>C87+C75+C72+C67+C47+C28+C21+C15+C7+C4</f>
        <v>58506.00000000001</v>
      </c>
      <c r="D91" s="105"/>
      <c r="E91" s="98"/>
    </row>
    <row r="92" spans="1:3" ht="20.25" customHeight="1">
      <c r="A92" s="154" t="s">
        <v>121</v>
      </c>
      <c r="C92" s="155" t="s">
        <v>120</v>
      </c>
    </row>
    <row r="93" spans="1:3" ht="15" customHeight="1">
      <c r="A93" s="157" t="s">
        <v>119</v>
      </c>
      <c r="B93" s="157"/>
      <c r="C93" s="157"/>
    </row>
    <row r="94" ht="15" customHeight="1"/>
  </sheetData>
  <sheetProtection/>
  <mergeCells count="3">
    <mergeCell ref="A1:C1"/>
    <mergeCell ref="A93:C93"/>
    <mergeCell ref="A45:C45"/>
  </mergeCells>
  <printOptions horizontalCentered="1" verticalCentered="1"/>
  <pageMargins left="0.5905511811023623" right="0.5905511811023623" top="0.3937007874015748" bottom="0.3937007874015748" header="0.11811023622047245" footer="0.11811023622047245"/>
  <pageSetup cellComments="asDisplayed" horizontalDpi="600" verticalDpi="600" orientation="portrait" paperSize="9" scale="85" r:id="rId1"/>
  <headerFooter alignWithMargins="0">
    <oddHeader>&amp;R&amp;"Times New Roman,Obyčejné"&amp;11Příloha č.2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2" width="8.75390625" style="21" customWidth="1"/>
    <col min="3" max="3" width="8.75390625" style="21" hidden="1" customWidth="1"/>
    <col min="4" max="4" width="8.75390625" style="21" customWidth="1"/>
    <col min="5" max="5" width="67.875" style="0" customWidth="1"/>
    <col min="6" max="6" width="12.75390625" style="20" customWidth="1"/>
    <col min="7" max="7" width="0" style="77" hidden="1" customWidth="1"/>
    <col min="8" max="8" width="0" style="75" hidden="1" customWidth="1"/>
  </cols>
  <sheetData>
    <row r="1" spans="1:6" ht="46.5" customHeight="1" thickBot="1">
      <c r="A1" s="164" t="s">
        <v>102</v>
      </c>
      <c r="B1" s="164"/>
      <c r="C1" s="164"/>
      <c r="D1" s="164"/>
      <c r="E1" s="164"/>
      <c r="F1" s="164"/>
    </row>
    <row r="2" spans="1:8" s="18" customFormat="1" ht="39.75" customHeight="1" thickBot="1">
      <c r="A2" s="32" t="s">
        <v>100</v>
      </c>
      <c r="B2" s="55" t="s">
        <v>76</v>
      </c>
      <c r="C2" s="55" t="s">
        <v>99</v>
      </c>
      <c r="D2" s="55"/>
      <c r="E2" s="33" t="s">
        <v>45</v>
      </c>
      <c r="F2" s="110" t="s">
        <v>66</v>
      </c>
      <c r="G2" s="78"/>
      <c r="H2" s="76"/>
    </row>
    <row r="3" spans="1:8" s="6" customFormat="1" ht="13.5" thickBot="1">
      <c r="A3" s="27"/>
      <c r="B3" s="56"/>
      <c r="C3" s="56"/>
      <c r="D3" s="56"/>
      <c r="E3" s="34"/>
      <c r="F3" s="28"/>
      <c r="G3" s="79"/>
      <c r="H3" s="74"/>
    </row>
    <row r="4" spans="1:8" s="19" customFormat="1" ht="16.5" customHeight="1" hidden="1" thickBot="1">
      <c r="A4" s="22"/>
      <c r="B4" s="57"/>
      <c r="C4" s="57"/>
      <c r="D4" s="57"/>
      <c r="E4" s="23" t="s">
        <v>46</v>
      </c>
      <c r="F4" s="24"/>
      <c r="G4" s="79"/>
      <c r="H4" s="74"/>
    </row>
    <row r="5" spans="1:8" s="19" customFormat="1" ht="13.5" customHeight="1" hidden="1" thickBot="1">
      <c r="A5" s="25">
        <v>3636</v>
      </c>
      <c r="B5" s="73"/>
      <c r="C5" s="73"/>
      <c r="D5" s="61" t="s">
        <v>2</v>
      </c>
      <c r="E5" s="26" t="s">
        <v>77</v>
      </c>
      <c r="F5" s="53"/>
      <c r="G5" s="79"/>
      <c r="H5" s="74"/>
    </row>
    <row r="6" spans="1:8" s="19" customFormat="1" ht="15" customHeight="1" hidden="1" thickBot="1">
      <c r="A6" s="165" t="s">
        <v>32</v>
      </c>
      <c r="B6" s="166"/>
      <c r="C6" s="166"/>
      <c r="D6" s="166"/>
      <c r="E6" s="166"/>
      <c r="F6" s="51">
        <f>SUM(F5:F5)</f>
        <v>0</v>
      </c>
      <c r="G6" s="79"/>
      <c r="H6" s="74"/>
    </row>
    <row r="7" spans="1:8" s="19" customFormat="1" ht="9.75" customHeight="1" hidden="1" thickBot="1">
      <c r="A7" s="29"/>
      <c r="B7" s="58"/>
      <c r="C7" s="58"/>
      <c r="D7" s="58"/>
      <c r="E7" s="30"/>
      <c r="F7" s="52"/>
      <c r="G7" s="79"/>
      <c r="H7" s="74"/>
    </row>
    <row r="8" spans="1:7" ht="13.5" thickBot="1">
      <c r="A8" s="64"/>
      <c r="B8" s="65"/>
      <c r="C8" s="65"/>
      <c r="D8" s="65"/>
      <c r="E8" s="66" t="s">
        <v>47</v>
      </c>
      <c r="F8" s="54"/>
      <c r="G8" s="54"/>
    </row>
    <row r="9" spans="1:7" ht="12.75" hidden="1">
      <c r="A9" s="67">
        <v>3745</v>
      </c>
      <c r="B9" s="60">
        <v>6121</v>
      </c>
      <c r="C9" s="61"/>
      <c r="D9" s="108" t="s">
        <v>94</v>
      </c>
      <c r="E9" s="69" t="s">
        <v>95</v>
      </c>
      <c r="F9" s="88"/>
      <c r="G9" s="88"/>
    </row>
    <row r="10" spans="1:7" ht="12.75" hidden="1">
      <c r="A10" s="67">
        <v>3745</v>
      </c>
      <c r="B10" s="60">
        <v>6121</v>
      </c>
      <c r="C10" s="61"/>
      <c r="D10" s="61">
        <v>13637</v>
      </c>
      <c r="E10" s="69" t="s">
        <v>96</v>
      </c>
      <c r="F10" s="88"/>
      <c r="G10" s="88"/>
    </row>
    <row r="11" spans="1:7" ht="13.5" thickBot="1">
      <c r="A11" s="67">
        <v>3745</v>
      </c>
      <c r="B11" s="60">
        <v>6121</v>
      </c>
      <c r="C11" s="61"/>
      <c r="D11" s="61">
        <v>7601</v>
      </c>
      <c r="E11" s="109" t="s">
        <v>97</v>
      </c>
      <c r="F11" s="88">
        <v>6600</v>
      </c>
      <c r="G11" s="88"/>
    </row>
    <row r="12" spans="1:7" ht="19.5" customHeight="1" thickBot="1">
      <c r="A12" s="161" t="s">
        <v>32</v>
      </c>
      <c r="B12" s="162"/>
      <c r="C12" s="162"/>
      <c r="D12" s="162"/>
      <c r="E12" s="162"/>
      <c r="F12" s="89">
        <f>SUM(F9:F11)</f>
        <v>6600</v>
      </c>
      <c r="G12" s="89"/>
    </row>
    <row r="13" spans="1:7" ht="13.5" thickBot="1">
      <c r="A13" s="80"/>
      <c r="B13" s="81"/>
      <c r="C13" s="81"/>
      <c r="D13" s="81"/>
      <c r="E13" s="82"/>
      <c r="F13" s="84"/>
      <c r="G13" s="84"/>
    </row>
    <row r="14" spans="1:7" ht="13.5" thickBot="1">
      <c r="A14" s="62"/>
      <c r="B14" s="63"/>
      <c r="C14" s="63"/>
      <c r="D14" s="63"/>
      <c r="E14" s="66" t="s">
        <v>48</v>
      </c>
      <c r="F14" s="54"/>
      <c r="G14" s="54"/>
    </row>
    <row r="15" spans="1:8" ht="12.75">
      <c r="A15" s="68">
        <v>3111</v>
      </c>
      <c r="B15" s="61">
        <v>6121</v>
      </c>
      <c r="C15" s="61"/>
      <c r="D15" s="61">
        <v>14653</v>
      </c>
      <c r="E15" s="112" t="s">
        <v>103</v>
      </c>
      <c r="F15" s="88">
        <v>9075</v>
      </c>
      <c r="G15" s="75"/>
      <c r="H15"/>
    </row>
    <row r="16" spans="1:8" ht="12.75">
      <c r="A16" s="68">
        <v>3111</v>
      </c>
      <c r="B16" s="61">
        <v>6121</v>
      </c>
      <c r="C16" s="61"/>
      <c r="D16" s="61">
        <v>14654</v>
      </c>
      <c r="E16" s="69" t="s">
        <v>104</v>
      </c>
      <c r="F16" s="88">
        <v>4598</v>
      </c>
      <c r="G16" s="75"/>
      <c r="H16"/>
    </row>
    <row r="17" spans="1:7" ht="12.75">
      <c r="A17" s="68">
        <v>3113</v>
      </c>
      <c r="B17" s="61">
        <v>6121</v>
      </c>
      <c r="C17" s="61"/>
      <c r="D17" s="111">
        <v>14620</v>
      </c>
      <c r="E17" s="69" t="s">
        <v>110</v>
      </c>
      <c r="F17" s="88">
        <v>23728</v>
      </c>
      <c r="G17" s="88"/>
    </row>
    <row r="18" spans="1:7" ht="13.5" thickBot="1">
      <c r="A18" s="68">
        <v>3113</v>
      </c>
      <c r="B18" s="61">
        <v>6121</v>
      </c>
      <c r="C18" s="61"/>
      <c r="D18" s="111">
        <v>14655</v>
      </c>
      <c r="E18" s="112" t="s">
        <v>105</v>
      </c>
      <c r="F18" s="88">
        <v>4840</v>
      </c>
      <c r="G18" s="88"/>
    </row>
    <row r="19" spans="1:7" ht="18" customHeight="1" thickBot="1">
      <c r="A19" s="161" t="s">
        <v>32</v>
      </c>
      <c r="B19" s="162"/>
      <c r="C19" s="162"/>
      <c r="D19" s="162"/>
      <c r="E19" s="162"/>
      <c r="F19" s="89">
        <f>SUM(F15:F18)</f>
        <v>42241</v>
      </c>
      <c r="G19" s="89"/>
    </row>
    <row r="20" spans="1:7" ht="13.5" thickBot="1">
      <c r="A20" s="85"/>
      <c r="B20" s="86"/>
      <c r="C20" s="86"/>
      <c r="D20" s="86"/>
      <c r="E20" s="82"/>
      <c r="F20" s="83"/>
      <c r="G20" s="83"/>
    </row>
    <row r="21" spans="1:7" ht="13.5" thickBot="1">
      <c r="A21" s="62"/>
      <c r="B21" s="63"/>
      <c r="C21" s="63"/>
      <c r="D21" s="63"/>
      <c r="E21" s="66" t="s">
        <v>49</v>
      </c>
      <c r="F21" s="54"/>
      <c r="G21" s="54"/>
    </row>
    <row r="22" spans="1:7" ht="12.75">
      <c r="A22" s="68">
        <v>3612</v>
      </c>
      <c r="B22" s="61">
        <v>6121</v>
      </c>
      <c r="C22" s="61"/>
      <c r="D22" s="111">
        <v>10619</v>
      </c>
      <c r="E22" s="114" t="s">
        <v>106</v>
      </c>
      <c r="F22" s="115">
        <v>42000</v>
      </c>
      <c r="G22" s="87"/>
    </row>
    <row r="23" spans="1:7" ht="12.75">
      <c r="A23" s="68">
        <v>3612</v>
      </c>
      <c r="B23" s="61">
        <v>6121</v>
      </c>
      <c r="C23" s="61"/>
      <c r="D23" s="111">
        <v>13631</v>
      </c>
      <c r="E23" s="69" t="s">
        <v>98</v>
      </c>
      <c r="F23" s="88">
        <v>9000</v>
      </c>
      <c r="G23" s="88"/>
    </row>
    <row r="24" spans="1:7" ht="14.25" customHeight="1">
      <c r="A24" s="68">
        <v>3612</v>
      </c>
      <c r="B24" s="60">
        <v>6121</v>
      </c>
      <c r="C24" s="61"/>
      <c r="D24" s="113">
        <v>14626</v>
      </c>
      <c r="E24" s="130" t="s">
        <v>113</v>
      </c>
      <c r="F24" s="116">
        <v>250</v>
      </c>
      <c r="G24" s="90"/>
    </row>
    <row r="25" spans="1:7" ht="14.25" customHeight="1" thickBot="1">
      <c r="A25" s="68">
        <v>3612</v>
      </c>
      <c r="B25" s="60">
        <v>6121</v>
      </c>
      <c r="C25" s="61"/>
      <c r="D25" s="113">
        <v>14648</v>
      </c>
      <c r="E25" s="130" t="s">
        <v>114</v>
      </c>
      <c r="F25" s="116">
        <v>500</v>
      </c>
      <c r="G25" s="117"/>
    </row>
    <row r="26" spans="1:7" ht="14.25" customHeight="1" hidden="1" thickBot="1">
      <c r="A26" s="68">
        <v>3612</v>
      </c>
      <c r="B26" s="60">
        <v>6121</v>
      </c>
      <c r="C26" s="61"/>
      <c r="D26" s="113"/>
      <c r="E26" s="118"/>
      <c r="F26" s="116"/>
      <c r="G26" s="117"/>
    </row>
    <row r="27" spans="1:7" ht="18" customHeight="1" thickBot="1">
      <c r="A27" s="161" t="s">
        <v>32</v>
      </c>
      <c r="B27" s="162"/>
      <c r="C27" s="162"/>
      <c r="D27" s="162"/>
      <c r="E27" s="163"/>
      <c r="F27" s="89">
        <f>SUM(F22:F26)</f>
        <v>51750</v>
      </c>
      <c r="G27" s="89"/>
    </row>
    <row r="28" spans="1:7" ht="14.25" customHeight="1" thickBot="1">
      <c r="A28" s="119"/>
      <c r="B28" s="120"/>
      <c r="C28" s="120"/>
      <c r="D28" s="120"/>
      <c r="E28" s="30"/>
      <c r="F28" s="52"/>
      <c r="G28" s="89"/>
    </row>
    <row r="29" spans="1:7" ht="14.25" customHeight="1" thickBot="1">
      <c r="A29" s="121"/>
      <c r="B29" s="122"/>
      <c r="C29" s="122"/>
      <c r="D29" s="122"/>
      <c r="E29" s="124" t="s">
        <v>111</v>
      </c>
      <c r="F29" s="123"/>
      <c r="G29" s="89"/>
    </row>
    <row r="30" spans="1:7" ht="16.5" customHeight="1" thickBot="1">
      <c r="A30" s="125">
        <v>6409</v>
      </c>
      <c r="B30" s="126">
        <v>6901</v>
      </c>
      <c r="C30" s="122"/>
      <c r="D30" s="127"/>
      <c r="E30" s="128" t="s">
        <v>112</v>
      </c>
      <c r="F30" s="123">
        <v>4409</v>
      </c>
      <c r="G30" s="89"/>
    </row>
    <row r="31" spans="1:7" ht="18" customHeight="1" thickBot="1">
      <c r="A31" s="159" t="s">
        <v>32</v>
      </c>
      <c r="B31" s="160"/>
      <c r="C31" s="160"/>
      <c r="D31" s="160"/>
      <c r="E31" s="160"/>
      <c r="F31" s="129"/>
      <c r="G31" s="89"/>
    </row>
    <row r="32" spans="1:7" ht="21.75" customHeight="1" thickBot="1">
      <c r="A32" s="70"/>
      <c r="B32" s="71"/>
      <c r="C32" s="71"/>
      <c r="D32" s="71"/>
      <c r="E32" s="72" t="s">
        <v>42</v>
      </c>
      <c r="F32" s="91">
        <f>F27+F19+F12+F30</f>
        <v>105000</v>
      </c>
      <c r="G32" s="91"/>
    </row>
  </sheetData>
  <sheetProtection/>
  <mergeCells count="6">
    <mergeCell ref="A31:E31"/>
    <mergeCell ref="A27:E27"/>
    <mergeCell ref="A1:F1"/>
    <mergeCell ref="A6:E6"/>
    <mergeCell ref="A12:E12"/>
    <mergeCell ref="A19:E19"/>
  </mergeCells>
  <printOptions horizontalCentered="1"/>
  <pageMargins left="0.1968503937007874" right="0.1968503937007874" top="0.3937007874015748" bottom="0.3937007874015748" header="0.1968503937007874" footer="0"/>
  <pageSetup fitToHeight="3" horizontalDpi="600" verticalDpi="600" orientation="portrait" paperSize="9" scale="90" r:id="rId1"/>
  <headerFooter alignWithMargins="0">
    <oddHeader>&amp;R&amp;"Times New Roman,Obyčejné"&amp;12Příloha č.3</oddHeader>
    <oddFooter xml:space="preserve">&amp;C&amp;"Times New Roman,Obyčejné"&amp;12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ObU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MÄ&amp;rel=%272%3A1%27&amp;mt=120&amp;key=USNES&amp;md=5000&amp;ssf=&amp;rl=n&amp;pr=n&amp;ct=text/html&amp;fc=USNES&amp;row=7727 </dc:title>
  <dc:subject/>
  <dc:creator>oddeleni informatiky</dc:creator>
  <cp:keywords/>
  <dc:description/>
  <cp:lastModifiedBy>kasak</cp:lastModifiedBy>
  <cp:lastPrinted>2014-11-25T10:58:38Z</cp:lastPrinted>
  <dcterms:created xsi:type="dcterms:W3CDTF">1999-10-11T07:13:09Z</dcterms:created>
  <dcterms:modified xsi:type="dcterms:W3CDTF">2014-11-25T10:58:49Z</dcterms:modified>
  <cp:category/>
  <cp:version/>
  <cp:contentType/>
  <cp:contentStatus/>
</cp:coreProperties>
</file>